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uq-my.sharepoint.com/personal/uqicarmi_uq_edu_au/Documents/PhD/1. PACE work/Systematic review/Supplementary tables and figures/"/>
    </mc:Choice>
  </mc:AlternateContent>
  <xr:revisionPtr revIDLastSave="225" documentId="8_{027B3CCC-6B84-43BD-A732-FC98497A2A40}" xr6:coauthVersionLast="47" xr6:coauthVersionMax="47" xr10:uidLastSave="{C7805AF1-29E8-4509-B86B-54FEAB4AF2FB}"/>
  <bookViews>
    <workbookView xWindow="28680" yWindow="-120" windowWidth="29040" windowHeight="15720" xr2:uid="{836E590A-C564-42A0-90F2-CE19F6AA504D}"/>
  </bookViews>
  <sheets>
    <sheet name="Central characteristics she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50" i="1" l="1"/>
  <c r="BN43" i="1"/>
  <c r="BM43" i="1"/>
  <c r="BL43" i="1"/>
  <c r="BK43" i="1"/>
  <c r="BJ43" i="1"/>
  <c r="BI43" i="1"/>
  <c r="BH43" i="1"/>
  <c r="BG43" i="1"/>
  <c r="BF43" i="1"/>
  <c r="BE43" i="1"/>
  <c r="AY43" i="1"/>
  <c r="AX43" i="1"/>
  <c r="AW43" i="1"/>
  <c r="AV43" i="1"/>
  <c r="AU43" i="1"/>
  <c r="AT43" i="1"/>
  <c r="AS43" i="1"/>
  <c r="AR43" i="1"/>
  <c r="AQ43" i="1"/>
  <c r="AP43" i="1"/>
  <c r="AO43" i="1"/>
  <c r="AN43" i="1"/>
  <c r="AM43" i="1"/>
  <c r="AL43" i="1"/>
  <c r="AK43" i="1"/>
  <c r="AJ43" i="1"/>
  <c r="AE43" i="1"/>
  <c r="AD43" i="1"/>
  <c r="AC43" i="1"/>
  <c r="AB43" i="1"/>
  <c r="AA43" i="1"/>
  <c r="Z43" i="1"/>
  <c r="Y43" i="1"/>
  <c r="X43" i="1"/>
  <c r="W43" i="1"/>
  <c r="V43" i="1"/>
  <c r="U43" i="1"/>
  <c r="T43" i="1"/>
  <c r="S43" i="1"/>
  <c r="R43" i="1"/>
  <c r="Q43" i="1"/>
  <c r="P43" i="1"/>
  <c r="O43" i="1"/>
  <c r="N43" i="1"/>
  <c r="M43" i="1"/>
  <c r="L43" i="1"/>
  <c r="K43" i="1"/>
  <c r="J43" i="1"/>
  <c r="BN42" i="1"/>
  <c r="BM42" i="1"/>
  <c r="BL42" i="1"/>
  <c r="BK42" i="1"/>
  <c r="BJ42" i="1"/>
  <c r="BI42" i="1"/>
  <c r="BH42" i="1"/>
  <c r="BG42" i="1"/>
  <c r="BF42" i="1"/>
  <c r="BE42" i="1"/>
  <c r="AY42" i="1"/>
  <c r="AX42" i="1"/>
  <c r="AW42" i="1"/>
  <c r="AV42" i="1"/>
  <c r="AU42" i="1"/>
  <c r="AT42" i="1"/>
  <c r="AS42" i="1"/>
  <c r="AR42" i="1"/>
  <c r="AQ42" i="1"/>
  <c r="AP42" i="1"/>
  <c r="AO42" i="1"/>
  <c r="AN42" i="1"/>
  <c r="AM42" i="1"/>
  <c r="AL42" i="1"/>
  <c r="AK42" i="1"/>
  <c r="AJ42" i="1"/>
  <c r="AE42" i="1"/>
  <c r="AD42" i="1"/>
  <c r="AC42" i="1"/>
  <c r="AB42" i="1"/>
  <c r="AA42" i="1"/>
  <c r="Z42" i="1"/>
  <c r="Y42" i="1"/>
  <c r="X42" i="1"/>
  <c r="W42" i="1"/>
  <c r="V42" i="1"/>
  <c r="U42" i="1"/>
  <c r="T42" i="1"/>
  <c r="S42" i="1"/>
  <c r="R42" i="1"/>
  <c r="Q42" i="1"/>
  <c r="P42" i="1"/>
  <c r="O42" i="1"/>
  <c r="N42" i="1"/>
  <c r="M42" i="1"/>
  <c r="L42" i="1"/>
  <c r="K42" i="1"/>
  <c r="J42" i="1"/>
  <c r="BN41" i="1"/>
  <c r="BN44" i="1" s="1"/>
  <c r="BM41" i="1"/>
  <c r="BM44" i="1" s="1"/>
  <c r="BL41" i="1"/>
  <c r="BK41" i="1"/>
  <c r="BJ41" i="1"/>
  <c r="BJ44" i="1" s="1"/>
  <c r="BI41" i="1"/>
  <c r="BI44" i="1" s="1"/>
  <c r="BH41" i="1"/>
  <c r="BH44" i="1" s="1"/>
  <c r="BG41" i="1"/>
  <c r="BG44" i="1" s="1"/>
  <c r="BF41" i="1"/>
  <c r="BF44" i="1" s="1"/>
  <c r="BE41" i="1"/>
  <c r="BE44" i="1" s="1"/>
  <c r="AY41" i="1"/>
  <c r="AY44" i="1" s="1"/>
  <c r="AX41" i="1"/>
  <c r="AX44" i="1" s="1"/>
  <c r="AW41" i="1"/>
  <c r="AV41" i="1"/>
  <c r="AV44" i="1" s="1"/>
  <c r="AV47" i="1" s="1"/>
  <c r="AU41" i="1"/>
  <c r="AU44" i="1" s="1"/>
  <c r="AU47" i="1" s="1"/>
  <c r="AT41" i="1"/>
  <c r="AS41" i="1"/>
  <c r="AS44" i="1" s="1"/>
  <c r="AR41" i="1"/>
  <c r="AR44" i="1" s="1"/>
  <c r="AQ41" i="1"/>
  <c r="AQ44" i="1" s="1"/>
  <c r="AP41" i="1"/>
  <c r="AP44" i="1" s="1"/>
  <c r="AO41" i="1"/>
  <c r="AO44" i="1" s="1"/>
  <c r="AO47" i="1" s="1"/>
  <c r="AN41" i="1"/>
  <c r="AN44" i="1" s="1"/>
  <c r="AN47" i="1" s="1"/>
  <c r="AM41" i="1"/>
  <c r="AM44" i="1" s="1"/>
  <c r="AM47" i="1" s="1"/>
  <c r="AL41" i="1"/>
  <c r="AL44" i="1" s="1"/>
  <c r="AK41" i="1"/>
  <c r="AK44" i="1" s="1"/>
  <c r="AJ41" i="1"/>
  <c r="AJ44" i="1" s="1"/>
  <c r="AJ47" i="1" s="1"/>
  <c r="AE41" i="1"/>
  <c r="AE44" i="1" s="1"/>
  <c r="AD41" i="1"/>
  <c r="AC41" i="1"/>
  <c r="AC44" i="1" s="1"/>
  <c r="AB41" i="1"/>
  <c r="AB44" i="1" s="1"/>
  <c r="AA41" i="1"/>
  <c r="AA44" i="1" s="1"/>
  <c r="Z41" i="1"/>
  <c r="Z44" i="1" s="1"/>
  <c r="Y41" i="1"/>
  <c r="Y44" i="1" s="1"/>
  <c r="X41" i="1"/>
  <c r="X44" i="1" s="1"/>
  <c r="W41" i="1"/>
  <c r="W44" i="1" s="1"/>
  <c r="V41" i="1"/>
  <c r="V44" i="1" s="1"/>
  <c r="U41" i="1"/>
  <c r="U44" i="1" s="1"/>
  <c r="T41" i="1"/>
  <c r="T44" i="1" s="1"/>
  <c r="S41" i="1"/>
  <c r="S44" i="1" s="1"/>
  <c r="S47" i="1" s="1"/>
  <c r="R41" i="1"/>
  <c r="Q41" i="1"/>
  <c r="Q44" i="1" s="1"/>
  <c r="P41" i="1"/>
  <c r="P44" i="1" s="1"/>
  <c r="O41" i="1"/>
  <c r="O44" i="1" s="1"/>
  <c r="N41" i="1"/>
  <c r="N44" i="1" s="1"/>
  <c r="M41" i="1"/>
  <c r="M44" i="1" s="1"/>
  <c r="L41" i="1"/>
  <c r="L44" i="1" s="1"/>
  <c r="K41" i="1"/>
  <c r="K44" i="1" s="1"/>
  <c r="J41" i="1"/>
  <c r="J44" i="1" s="1"/>
  <c r="BQ40" i="1"/>
  <c r="BP40" i="1"/>
  <c r="BO40" i="1"/>
  <c r="BR40" i="1" s="1"/>
  <c r="AH40" i="1"/>
  <c r="AG40" i="1"/>
  <c r="AF40" i="1"/>
  <c r="BQ39" i="1"/>
  <c r="BP39" i="1"/>
  <c r="BO39" i="1"/>
  <c r="AH39" i="1"/>
  <c r="AG39" i="1"/>
  <c r="AF39" i="1"/>
  <c r="BQ38" i="1"/>
  <c r="BP38" i="1"/>
  <c r="BO38" i="1"/>
  <c r="AH38" i="1"/>
  <c r="AG38" i="1"/>
  <c r="AF38" i="1"/>
  <c r="BQ37" i="1"/>
  <c r="BP37" i="1"/>
  <c r="BO37" i="1"/>
  <c r="AH37" i="1"/>
  <c r="AG37" i="1"/>
  <c r="AF37" i="1"/>
  <c r="BQ36" i="1"/>
  <c r="BP36" i="1"/>
  <c r="BO36" i="1"/>
  <c r="BR36" i="1" s="1"/>
  <c r="AH36" i="1"/>
  <c r="AG36" i="1"/>
  <c r="AI36" i="1" s="1"/>
  <c r="AF36" i="1"/>
  <c r="BQ35" i="1"/>
  <c r="BP35" i="1"/>
  <c r="BO35" i="1"/>
  <c r="AH35" i="1"/>
  <c r="AG35" i="1"/>
  <c r="AF35" i="1"/>
  <c r="BQ34" i="1"/>
  <c r="BP34" i="1"/>
  <c r="BO34" i="1"/>
  <c r="AH34" i="1"/>
  <c r="AG34" i="1"/>
  <c r="AF34" i="1"/>
  <c r="BQ33" i="1"/>
  <c r="BP33" i="1"/>
  <c r="BO33" i="1"/>
  <c r="BR33" i="1" s="1"/>
  <c r="AH33" i="1"/>
  <c r="AG33" i="1"/>
  <c r="AF33" i="1"/>
  <c r="BQ32" i="1"/>
  <c r="BP32" i="1"/>
  <c r="BO32" i="1"/>
  <c r="AH32" i="1"/>
  <c r="AG32" i="1"/>
  <c r="AF32" i="1"/>
  <c r="BQ31" i="1"/>
  <c r="BP31" i="1"/>
  <c r="BO31" i="1"/>
  <c r="BR31" i="1" s="1"/>
  <c r="AH31" i="1"/>
  <c r="AG31" i="1"/>
  <c r="AF31" i="1"/>
  <c r="BQ30" i="1"/>
  <c r="BP30" i="1"/>
  <c r="BO30" i="1"/>
  <c r="AH30" i="1"/>
  <c r="AG30" i="1"/>
  <c r="AF30" i="1"/>
  <c r="BQ29" i="1"/>
  <c r="BP29" i="1"/>
  <c r="BO29" i="1"/>
  <c r="AH29" i="1"/>
  <c r="AG29" i="1"/>
  <c r="AF29" i="1"/>
  <c r="BQ28" i="1"/>
  <c r="BP28" i="1"/>
  <c r="BO28" i="1"/>
  <c r="AH28" i="1"/>
  <c r="AG28" i="1"/>
  <c r="AF28" i="1"/>
  <c r="BQ27" i="1"/>
  <c r="BP27" i="1"/>
  <c r="BO27" i="1"/>
  <c r="BR27" i="1" s="1"/>
  <c r="AH27" i="1"/>
  <c r="AG27" i="1"/>
  <c r="AF27" i="1"/>
  <c r="BQ26" i="1"/>
  <c r="BP26" i="1"/>
  <c r="BO26" i="1"/>
  <c r="AH26" i="1"/>
  <c r="AG26" i="1"/>
  <c r="AF26" i="1"/>
  <c r="BQ25" i="1"/>
  <c r="BP25" i="1"/>
  <c r="BO25" i="1"/>
  <c r="BR25" i="1" s="1"/>
  <c r="AH25" i="1"/>
  <c r="AG25" i="1"/>
  <c r="AF25" i="1"/>
  <c r="BQ24" i="1"/>
  <c r="BP24" i="1"/>
  <c r="BO24" i="1"/>
  <c r="AH24" i="1"/>
  <c r="AG24" i="1"/>
  <c r="AF24" i="1"/>
  <c r="BQ23" i="1"/>
  <c r="BP23" i="1"/>
  <c r="BO23" i="1"/>
  <c r="BR23" i="1" s="1"/>
  <c r="AH23" i="1"/>
  <c r="AG23" i="1"/>
  <c r="AF23" i="1"/>
  <c r="BQ22" i="1"/>
  <c r="BP22" i="1"/>
  <c r="BO22" i="1"/>
  <c r="AH22" i="1"/>
  <c r="AG22" i="1"/>
  <c r="AF22" i="1"/>
  <c r="BQ21" i="1"/>
  <c r="BP21" i="1"/>
  <c r="BO21" i="1"/>
  <c r="BR21" i="1" s="1"/>
  <c r="AH21" i="1"/>
  <c r="AG21" i="1"/>
  <c r="AF21" i="1"/>
  <c r="BQ20" i="1"/>
  <c r="BP20" i="1"/>
  <c r="BO20" i="1"/>
  <c r="AH20" i="1"/>
  <c r="AG20" i="1"/>
  <c r="AF20" i="1"/>
  <c r="BQ19" i="1"/>
  <c r="BP19" i="1"/>
  <c r="BO19" i="1"/>
  <c r="BR19" i="1" s="1"/>
  <c r="AH19" i="1"/>
  <c r="AG19" i="1"/>
  <c r="AF19" i="1"/>
  <c r="BQ18" i="1"/>
  <c r="BP18" i="1"/>
  <c r="BO18" i="1"/>
  <c r="AH18" i="1"/>
  <c r="AG18" i="1"/>
  <c r="AF18" i="1"/>
  <c r="BQ17" i="1"/>
  <c r="BP17" i="1"/>
  <c r="BO17" i="1"/>
  <c r="AH17" i="1"/>
  <c r="AG17" i="1"/>
  <c r="AF17" i="1"/>
  <c r="BQ16" i="1"/>
  <c r="BP16" i="1"/>
  <c r="BO16" i="1"/>
  <c r="AH16" i="1"/>
  <c r="AG16" i="1"/>
  <c r="AF16" i="1"/>
  <c r="BQ15" i="1"/>
  <c r="BP15" i="1"/>
  <c r="BO15" i="1"/>
  <c r="BR15" i="1" s="1"/>
  <c r="AH15" i="1"/>
  <c r="AG15" i="1"/>
  <c r="AF15" i="1"/>
  <c r="BQ14" i="1"/>
  <c r="BP14" i="1"/>
  <c r="BO14" i="1"/>
  <c r="AH14" i="1"/>
  <c r="AG14" i="1"/>
  <c r="AF14" i="1"/>
  <c r="BQ13" i="1"/>
  <c r="BP13" i="1"/>
  <c r="BO13" i="1"/>
  <c r="AH13" i="1"/>
  <c r="AG13" i="1"/>
  <c r="AF13" i="1"/>
  <c r="BQ12" i="1"/>
  <c r="BP12" i="1"/>
  <c r="BO12" i="1"/>
  <c r="AH12" i="1"/>
  <c r="AG12" i="1"/>
  <c r="AF12" i="1"/>
  <c r="BQ11" i="1"/>
  <c r="BP11" i="1"/>
  <c r="BO11" i="1"/>
  <c r="AH11" i="1"/>
  <c r="AG11" i="1"/>
  <c r="AF11" i="1"/>
  <c r="BQ10" i="1"/>
  <c r="BP10" i="1"/>
  <c r="BO10" i="1"/>
  <c r="AH10" i="1"/>
  <c r="AG10" i="1"/>
  <c r="AF10" i="1"/>
  <c r="BQ9" i="1"/>
  <c r="BP9" i="1"/>
  <c r="BO9" i="1"/>
  <c r="AH9" i="1"/>
  <c r="AG9" i="1"/>
  <c r="AF9" i="1"/>
  <c r="BQ8" i="1"/>
  <c r="BP8" i="1"/>
  <c r="BO8" i="1"/>
  <c r="AH8" i="1"/>
  <c r="AG8" i="1"/>
  <c r="AF8" i="1"/>
  <c r="BQ7" i="1"/>
  <c r="BP7" i="1"/>
  <c r="BO7" i="1"/>
  <c r="BR7" i="1" s="1"/>
  <c r="AH7" i="1"/>
  <c r="AG7" i="1"/>
  <c r="AF7" i="1"/>
  <c r="BQ6" i="1"/>
  <c r="BP6" i="1"/>
  <c r="BO6" i="1"/>
  <c r="AH6" i="1"/>
  <c r="AG6" i="1"/>
  <c r="AF6" i="1"/>
  <c r="BQ5" i="1"/>
  <c r="BP5" i="1"/>
  <c r="BO5" i="1"/>
  <c r="AH5" i="1"/>
  <c r="AG5" i="1"/>
  <c r="AF5" i="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BQ4" i="1"/>
  <c r="BP4" i="1"/>
  <c r="BO4" i="1"/>
  <c r="AH4" i="1"/>
  <c r="AG4" i="1"/>
  <c r="AF4" i="1"/>
  <c r="BR8" i="1" l="1"/>
  <c r="AI25" i="1"/>
  <c r="BA25" i="1" s="1"/>
  <c r="J47" i="1"/>
  <c r="V47" i="1"/>
  <c r="AX47" i="1"/>
  <c r="BR34" i="1"/>
  <c r="BR38" i="1"/>
  <c r="BR9" i="1"/>
  <c r="BR13" i="1"/>
  <c r="BR17" i="1"/>
  <c r="L47" i="1"/>
  <c r="X47" i="1"/>
  <c r="BL44" i="1"/>
  <c r="AI10" i="1"/>
  <c r="AZ10" i="1" s="1"/>
  <c r="AI14" i="1"/>
  <c r="BB14" i="1" s="1"/>
  <c r="AI16" i="1"/>
  <c r="AZ16" i="1" s="1"/>
  <c r="BR37" i="1"/>
  <c r="BR39" i="1"/>
  <c r="AH43" i="1"/>
  <c r="BR6" i="1"/>
  <c r="BR14" i="1"/>
  <c r="BR20" i="1"/>
  <c r="BR22" i="1"/>
  <c r="BR24" i="1"/>
  <c r="BR26" i="1"/>
  <c r="BR28" i="1"/>
  <c r="BR30" i="1"/>
  <c r="BR32" i="1"/>
  <c r="AI34" i="1"/>
  <c r="BA34" i="1" s="1"/>
  <c r="R46" i="1"/>
  <c r="AD46" i="1"/>
  <c r="AT46" i="1"/>
  <c r="BK46" i="1"/>
  <c r="AK47" i="1"/>
  <c r="AW44" i="1"/>
  <c r="AW47" i="1" s="1"/>
  <c r="AF42" i="1"/>
  <c r="AI28" i="1"/>
  <c r="BB28" i="1" s="1"/>
  <c r="N47" i="1"/>
  <c r="Z47" i="1"/>
  <c r="AP47" i="1"/>
  <c r="N45" i="1"/>
  <c r="Z45" i="1"/>
  <c r="AP45" i="1"/>
  <c r="BG45" i="1"/>
  <c r="K46" i="1"/>
  <c r="W46" i="1"/>
  <c r="AM46" i="1"/>
  <c r="AM49" i="1" s="1"/>
  <c r="AY46" i="1"/>
  <c r="O45" i="1"/>
  <c r="AA45" i="1"/>
  <c r="AQ45" i="1"/>
  <c r="BH45" i="1"/>
  <c r="L46" i="1"/>
  <c r="X46" i="1"/>
  <c r="AN46" i="1"/>
  <c r="AN49" i="1" s="1"/>
  <c r="BE46" i="1"/>
  <c r="P45" i="1"/>
  <c r="AB45" i="1"/>
  <c r="AR45" i="1"/>
  <c r="BI45" i="1"/>
  <c r="M46" i="1"/>
  <c r="Y46" i="1"/>
  <c r="AO46" i="1"/>
  <c r="AO49" i="1" s="1"/>
  <c r="BF46" i="1"/>
  <c r="BN45" i="1"/>
  <c r="BR5" i="1"/>
  <c r="AI12" i="1"/>
  <c r="BB12" i="1" s="1"/>
  <c r="AI22" i="1"/>
  <c r="BB22" i="1" s="1"/>
  <c r="AI30" i="1"/>
  <c r="BB30" i="1" s="1"/>
  <c r="AI40" i="1"/>
  <c r="BB40" i="1" s="1"/>
  <c r="Q45" i="1"/>
  <c r="AC45" i="1"/>
  <c r="AS45" i="1"/>
  <c r="BJ45" i="1"/>
  <c r="N46" i="1"/>
  <c r="Z46" i="1"/>
  <c r="AP46" i="1"/>
  <c r="BG46" i="1"/>
  <c r="AI32" i="1"/>
  <c r="BB32" i="1" s="1"/>
  <c r="AI35" i="1"/>
  <c r="BB35" i="1" s="1"/>
  <c r="R44" i="1"/>
  <c r="Q47" i="1" s="1"/>
  <c r="AD44" i="1"/>
  <c r="AD47" i="1" s="1"/>
  <c r="AT44" i="1"/>
  <c r="AS47" i="1" s="1"/>
  <c r="BK44" i="1"/>
  <c r="R45" i="1"/>
  <c r="AD45" i="1"/>
  <c r="AT45" i="1"/>
  <c r="BK45" i="1"/>
  <c r="O46" i="1"/>
  <c r="AA46" i="1"/>
  <c r="AQ46" i="1"/>
  <c r="BH46" i="1"/>
  <c r="AW45" i="1"/>
  <c r="AW48" i="1" s="1"/>
  <c r="AF43" i="1"/>
  <c r="AI7" i="1"/>
  <c r="AZ7" i="1" s="1"/>
  <c r="BR10" i="1"/>
  <c r="BR12" i="1"/>
  <c r="AI19" i="1"/>
  <c r="AZ19" i="1" s="1"/>
  <c r="S45" i="1"/>
  <c r="S48" i="1" s="1"/>
  <c r="AE45" i="1"/>
  <c r="AU45" i="1"/>
  <c r="AU48" i="1" s="1"/>
  <c r="BL45" i="1"/>
  <c r="P46" i="1"/>
  <c r="AB46" i="1"/>
  <c r="AR46" i="1"/>
  <c r="BI46" i="1"/>
  <c r="AI24" i="1"/>
  <c r="BA24" i="1" s="1"/>
  <c r="AZ34" i="1"/>
  <c r="BR35" i="1"/>
  <c r="AI37" i="1"/>
  <c r="AZ37" i="1" s="1"/>
  <c r="T47" i="1"/>
  <c r="T45" i="1"/>
  <c r="AJ45" i="1"/>
  <c r="AJ48" i="1" s="1"/>
  <c r="AV45" i="1"/>
  <c r="AV48" i="1" s="1"/>
  <c r="BM45" i="1"/>
  <c r="Q46" i="1"/>
  <c r="Q49" i="1" s="1"/>
  <c r="AC46" i="1"/>
  <c r="AS46" i="1"/>
  <c r="AS49" i="1" s="1"/>
  <c r="BJ46" i="1"/>
  <c r="BO41" i="1"/>
  <c r="AI6" i="1"/>
  <c r="AZ6" i="1" s="1"/>
  <c r="AI26" i="1"/>
  <c r="AZ26" i="1" s="1"/>
  <c r="BB34" i="1"/>
  <c r="J45" i="1"/>
  <c r="V45" i="1"/>
  <c r="AL45" i="1"/>
  <c r="AX45" i="1"/>
  <c r="BO42" i="1"/>
  <c r="S46" i="1"/>
  <c r="S49" i="1" s="1"/>
  <c r="AE46" i="1"/>
  <c r="AU46" i="1"/>
  <c r="AU49" i="1" s="1"/>
  <c r="BL46" i="1"/>
  <c r="BP41" i="1"/>
  <c r="AI18" i="1"/>
  <c r="BB18" i="1" s="1"/>
  <c r="AI29" i="1"/>
  <c r="AZ29" i="1" s="1"/>
  <c r="K45" i="1"/>
  <c r="W45" i="1"/>
  <c r="AM45" i="1"/>
  <c r="AM48" i="1" s="1"/>
  <c r="AY45" i="1"/>
  <c r="BP42" i="1"/>
  <c r="T46" i="1"/>
  <c r="AJ46" i="1"/>
  <c r="AJ49" i="1" s="1"/>
  <c r="AV46" i="1"/>
  <c r="AV49" i="1" s="1"/>
  <c r="BM46" i="1"/>
  <c r="AK45" i="1"/>
  <c r="BQ41" i="1"/>
  <c r="BB16" i="1"/>
  <c r="L45" i="1"/>
  <c r="X45" i="1"/>
  <c r="AN45" i="1"/>
  <c r="AN48" i="1" s="1"/>
  <c r="BE45" i="1"/>
  <c r="BQ42" i="1"/>
  <c r="U46" i="1"/>
  <c r="AK46" i="1"/>
  <c r="AW46" i="1"/>
  <c r="AW49" i="1" s="1"/>
  <c r="BN46" i="1"/>
  <c r="U45" i="1"/>
  <c r="BR11" i="1"/>
  <c r="AI13" i="1"/>
  <c r="AZ13" i="1" s="1"/>
  <c r="BR16" i="1"/>
  <c r="BR18" i="1"/>
  <c r="AI20" i="1"/>
  <c r="BB20" i="1" s="1"/>
  <c r="AI23" i="1"/>
  <c r="BB23" i="1" s="1"/>
  <c r="BB25" i="1"/>
  <c r="BR29" i="1"/>
  <c r="AI31" i="1"/>
  <c r="AZ31" i="1" s="1"/>
  <c r="AI38" i="1"/>
  <c r="BB38" i="1" s="1"/>
  <c r="M45" i="1"/>
  <c r="Y45" i="1"/>
  <c r="AO45" i="1"/>
  <c r="AO48" i="1" s="1"/>
  <c r="BF45" i="1"/>
  <c r="J46" i="1"/>
  <c r="V46" i="1"/>
  <c r="AL46" i="1"/>
  <c r="AX46" i="1"/>
  <c r="BB21" i="1"/>
  <c r="BB6" i="1"/>
  <c r="BA11" i="1"/>
  <c r="BB36" i="1"/>
  <c r="AZ36" i="1"/>
  <c r="BA36" i="1"/>
  <c r="AI5" i="1"/>
  <c r="AI11" i="1"/>
  <c r="AI17" i="1"/>
  <c r="BA17" i="1" s="1"/>
  <c r="BO43" i="1"/>
  <c r="BP43" i="1"/>
  <c r="BQ43" i="1"/>
  <c r="AI8" i="1"/>
  <c r="BA8" i="1" s="1"/>
  <c r="AF41" i="1"/>
  <c r="AF44" i="1" s="1"/>
  <c r="BR4" i="1"/>
  <c r="BB7" i="1"/>
  <c r="AZ14" i="1"/>
  <c r="AG41" i="1"/>
  <c r="AG42" i="1"/>
  <c r="AG43" i="1"/>
  <c r="AI9" i="1"/>
  <c r="BA9" i="1" s="1"/>
  <c r="AI15" i="1"/>
  <c r="AZ15" i="1" s="1"/>
  <c r="BA20" i="1"/>
  <c r="AI21" i="1"/>
  <c r="AI27" i="1"/>
  <c r="BB27" i="1" s="1"/>
  <c r="BA32" i="1"/>
  <c r="AI33" i="1"/>
  <c r="AZ33" i="1" s="1"/>
  <c r="BA38" i="1"/>
  <c r="AI39" i="1"/>
  <c r="BB39" i="1" s="1"/>
  <c r="AH41" i="1"/>
  <c r="AH42" i="1"/>
  <c r="AZ25" i="1"/>
  <c r="AZ21" i="1"/>
  <c r="BA21" i="1"/>
  <c r="AI4" i="1"/>
  <c r="BA4" i="1" s="1"/>
  <c r="AD49" i="1" l="1"/>
  <c r="AZ39" i="1"/>
  <c r="BD34" i="1"/>
  <c r="BA16" i="1"/>
  <c r="BD16" i="1" s="1"/>
  <c r="V49" i="1"/>
  <c r="BA10" i="1"/>
  <c r="BD10" i="1" s="1"/>
  <c r="BA18" i="1"/>
  <c r="BD18" i="1" s="1"/>
  <c r="BB10" i="1"/>
  <c r="N48" i="1"/>
  <c r="BA14" i="1"/>
  <c r="AZ38" i="1"/>
  <c r="AZ18" i="1"/>
  <c r="BC18" i="1" s="1"/>
  <c r="AZ28" i="1"/>
  <c r="BA30" i="1"/>
  <c r="BB13" i="1"/>
  <c r="L49" i="1"/>
  <c r="AX49" i="1"/>
  <c r="BA33" i="1"/>
  <c r="BA6" i="1"/>
  <c r="BD6" i="1" s="1"/>
  <c r="BA27" i="1"/>
  <c r="J49" i="1"/>
  <c r="BA28" i="1"/>
  <c r="BD28" i="1" s="1"/>
  <c r="BB29" i="1"/>
  <c r="BB26" i="1"/>
  <c r="BA29" i="1"/>
  <c r="AS48" i="1"/>
  <c r="X49" i="1"/>
  <c r="BP46" i="1"/>
  <c r="Q48" i="1"/>
  <c r="AH45" i="1"/>
  <c r="L48" i="1"/>
  <c r="BQ46" i="1"/>
  <c r="BA39" i="1"/>
  <c r="BD39" i="1" s="1"/>
  <c r="AZ20" i="1"/>
  <c r="BD20" i="1" s="1"/>
  <c r="BC34" i="1"/>
  <c r="AZ35" i="1"/>
  <c r="AP49" i="1"/>
  <c r="Z49" i="1"/>
  <c r="BA7" i="1"/>
  <c r="BC7" i="1" s="1"/>
  <c r="N49" i="1"/>
  <c r="BO46" i="1"/>
  <c r="V48" i="1"/>
  <c r="BA22" i="1"/>
  <c r="AZ40" i="1"/>
  <c r="BA26" i="1"/>
  <c r="BD26" i="1" s="1"/>
  <c r="AZ32" i="1"/>
  <c r="BC32" i="1" s="1"/>
  <c r="J48" i="1"/>
  <c r="BB19" i="1"/>
  <c r="BA35" i="1"/>
  <c r="BC35" i="1" s="1"/>
  <c r="AZ27" i="1"/>
  <c r="BC27" i="1" s="1"/>
  <c r="BA13" i="1"/>
  <c r="BD13" i="1" s="1"/>
  <c r="AZ22" i="1"/>
  <c r="BB8" i="1"/>
  <c r="AK49" i="1"/>
  <c r="BB31" i="1"/>
  <c r="BA37" i="1"/>
  <c r="BD37" i="1" s="1"/>
  <c r="AZ30" i="1"/>
  <c r="BC30" i="1" s="1"/>
  <c r="BC10" i="1"/>
  <c r="AK48" i="1"/>
  <c r="AZ23" i="1"/>
  <c r="AZ8" i="1"/>
  <c r="BC8" i="1" s="1"/>
  <c r="BA23" i="1"/>
  <c r="T48" i="1"/>
  <c r="BA19" i="1"/>
  <c r="BD19" i="1" s="1"/>
  <c r="AH46" i="1"/>
  <c r="BA12" i="1"/>
  <c r="BB37" i="1"/>
  <c r="AZ9" i="1"/>
  <c r="BD9" i="1" s="1"/>
  <c r="BA31" i="1"/>
  <c r="BD31" i="1" s="1"/>
  <c r="AZ24" i="1"/>
  <c r="BD24" i="1" s="1"/>
  <c r="AZ12" i="1"/>
  <c r="X48" i="1"/>
  <c r="T49" i="1"/>
  <c r="BA40" i="1"/>
  <c r="BB24" i="1"/>
  <c r="AD48" i="1"/>
  <c r="AP48" i="1"/>
  <c r="AG45" i="1"/>
  <c r="AX48" i="1"/>
  <c r="Z48" i="1"/>
  <c r="BD33" i="1"/>
  <c r="BC33" i="1"/>
  <c r="BD25" i="1"/>
  <c r="BC25" i="1"/>
  <c r="BD36" i="1"/>
  <c r="BC36" i="1"/>
  <c r="BP44" i="1"/>
  <c r="AH44" i="1"/>
  <c r="BR43" i="1"/>
  <c r="BR42" i="1"/>
  <c r="BR41" i="1"/>
  <c r="BB33" i="1"/>
  <c r="BB9" i="1"/>
  <c r="BB5" i="1"/>
  <c r="AZ5" i="1"/>
  <c r="BO45" i="1"/>
  <c r="AG46" i="1"/>
  <c r="BA15" i="1"/>
  <c r="BD15" i="1" s="1"/>
  <c r="AF46" i="1"/>
  <c r="AG44" i="1"/>
  <c r="BQ44" i="1"/>
  <c r="AF45" i="1"/>
  <c r="BD14" i="1"/>
  <c r="BC14" i="1"/>
  <c r="BD38" i="1"/>
  <c r="BC38" i="1"/>
  <c r="BB15" i="1"/>
  <c r="BP45" i="1"/>
  <c r="BA5" i="1"/>
  <c r="AI43" i="1"/>
  <c r="AI42" i="1"/>
  <c r="AI41" i="1"/>
  <c r="BB4" i="1"/>
  <c r="BD21" i="1"/>
  <c r="BC21" i="1"/>
  <c r="BC26" i="1"/>
  <c r="BB17" i="1"/>
  <c r="AZ17" i="1"/>
  <c r="BO44" i="1"/>
  <c r="AZ4" i="1"/>
  <c r="BC20" i="1"/>
  <c r="BB11" i="1"/>
  <c r="AZ11" i="1"/>
  <c r="BQ45" i="1"/>
  <c r="BC6" i="1" l="1"/>
  <c r="BC24" i="1"/>
  <c r="BD32" i="1"/>
  <c r="BC31" i="1"/>
  <c r="BD8" i="1"/>
  <c r="BC16" i="1"/>
  <c r="BD27" i="1"/>
  <c r="BD30" i="1"/>
  <c r="BC28" i="1"/>
  <c r="BC12" i="1"/>
  <c r="BC19" i="1"/>
  <c r="BC13" i="1"/>
  <c r="BC39" i="1"/>
  <c r="BC9" i="1"/>
  <c r="BD12" i="1"/>
  <c r="BR45" i="1"/>
  <c r="BC29" i="1"/>
  <c r="BD29" i="1"/>
  <c r="BD7" i="1"/>
  <c r="BC37" i="1"/>
  <c r="BA43" i="1"/>
  <c r="BD23" i="1"/>
  <c r="BC23" i="1"/>
  <c r="BD40" i="1"/>
  <c r="BC40" i="1"/>
  <c r="BD22" i="1"/>
  <c r="BC22" i="1"/>
  <c r="AI44" i="1"/>
  <c r="BD35" i="1"/>
  <c r="AI45" i="1"/>
  <c r="BR44" i="1"/>
  <c r="AI46" i="1"/>
  <c r="BB42" i="1"/>
  <c r="BB43" i="1"/>
  <c r="BB41" i="1"/>
  <c r="BR46" i="1"/>
  <c r="BD4" i="1"/>
  <c r="AZ43" i="1"/>
  <c r="AZ42" i="1"/>
  <c r="AZ41" i="1"/>
  <c r="BC4" i="1"/>
  <c r="BC15" i="1"/>
  <c r="BD17" i="1"/>
  <c r="BC17" i="1"/>
  <c r="BD5" i="1"/>
  <c r="BC5" i="1"/>
  <c r="BA41" i="1"/>
  <c r="BD11" i="1"/>
  <c r="BC11" i="1"/>
  <c r="BA42" i="1"/>
  <c r="BA45" i="1" l="1"/>
  <c r="AZ44" i="1"/>
  <c r="BB46" i="1"/>
  <c r="AZ45" i="1"/>
  <c r="AZ46" i="1"/>
  <c r="BA44" i="1"/>
  <c r="BB44" i="1"/>
  <c r="BB45" i="1"/>
  <c r="BC42" i="1"/>
  <c r="BC41" i="1"/>
  <c r="BC43" i="1"/>
  <c r="BA46" i="1"/>
  <c r="BC46" i="1" l="1"/>
  <c r="BC44" i="1"/>
  <c r="BC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tc={22B7458F-ACFD-43AA-8C5D-BB192C521692}</author>
    <author>tc={0633C116-8AA7-46E2-9282-EF2F3DAF22B2}</author>
  </authors>
  <commentList>
    <comment ref="DM5" authorId="0" shapeId="0" xr:uid="{22B7458F-ACFD-43AA-8C5D-BB192C521692}">
      <text>
        <t xml:space="preserve">[Threaded comment]
Your version of Excel allows you to read this threaded comment; however, any edits to it will get removed if the file is opened in a newer version of Excel. Learn more: https://go.microsoft.com/fwlink/?linkid=870924
Comment:
    Last sentence. The temperature in experiment 6 raised above the physiological range.  </t>
      </text>
    </comment>
    <comment ref="H18" authorId="1" shapeId="0" xr:uid="{0633C116-8AA7-46E2-9282-EF2F3DAF22B2}">
      <text>
        <t xml:space="preserve">[Threaded comment]
Your version of Excel allows you to read this threaded comment; however, any edits to it will get removed if the file is opened in a newer version of Excel. Learn more: https://go.microsoft.com/fwlink/?linkid=870924
Comment:
    Needs rephrasing: The specific mechanisms by which the UTMD stimulates liposomes uptake are currently unknown.   </t>
      </text>
    </comment>
  </commentList>
</comments>
</file>

<file path=xl/sharedStrings.xml><?xml version="1.0" encoding="utf-8"?>
<sst xmlns="http://schemas.openxmlformats.org/spreadsheetml/2006/main" count="3849" uniqueCount="761">
  <si>
    <t>ARRIVE 2.0 assessment of study quality</t>
  </si>
  <si>
    <t>Author</t>
  </si>
  <si>
    <t>Year</t>
  </si>
  <si>
    <t>Journal</t>
  </si>
  <si>
    <t>Title</t>
  </si>
  <si>
    <t>Primary outcome</t>
  </si>
  <si>
    <t>Comparator</t>
  </si>
  <si>
    <t>1. Study design</t>
  </si>
  <si>
    <t>2. Sample size</t>
  </si>
  <si>
    <t>3. Inclusion and exclusion criteria</t>
  </si>
  <si>
    <t>4. Randomisation</t>
  </si>
  <si>
    <t>5. Blinding</t>
  </si>
  <si>
    <t>6. Outcome measures</t>
  </si>
  <si>
    <t>7. Statistical methods</t>
  </si>
  <si>
    <t>8. Experimental animals</t>
  </si>
  <si>
    <t>9. Experimental procedures</t>
  </si>
  <si>
    <t>10. Results</t>
  </si>
  <si>
    <t>Total YES</t>
  </si>
  <si>
    <t>Total NO</t>
  </si>
  <si>
    <t>Total N/A</t>
  </si>
  <si>
    <t>final score</t>
  </si>
  <si>
    <t>11. Abstract</t>
  </si>
  <si>
    <t>12. Background</t>
  </si>
  <si>
    <t xml:space="preserve">13. Objectives    </t>
  </si>
  <si>
    <t>14. Ethical statement</t>
  </si>
  <si>
    <t>15. Housing and husbandry</t>
  </si>
  <si>
    <t>16. Animal care and monitoring</t>
  </si>
  <si>
    <t>17. Interpretation/ scientific implications</t>
  </si>
  <si>
    <t>18. Generalisability/ translation</t>
  </si>
  <si>
    <t>19. Protocol registration</t>
  </si>
  <si>
    <t>20. Data access</t>
  </si>
  <si>
    <t>21a. Declaration of interests</t>
  </si>
  <si>
    <t>Cumulative score</t>
  </si>
  <si>
    <t>Sequence generation</t>
  </si>
  <si>
    <t>Baseline characteristics</t>
  </si>
  <si>
    <t>Allocation concealment</t>
  </si>
  <si>
    <t>Random housing</t>
  </si>
  <si>
    <t>Blinding - performance bias</t>
  </si>
  <si>
    <t>Random outcome assessment</t>
  </si>
  <si>
    <t>Blinding - detection bias</t>
  </si>
  <si>
    <t>incomplete outcome data</t>
  </si>
  <si>
    <t>Selective outcome reporting</t>
  </si>
  <si>
    <t>Other sources of bias</t>
  </si>
  <si>
    <t>Animal details</t>
  </si>
  <si>
    <t>Tansducer details</t>
  </si>
  <si>
    <t>Target</t>
  </si>
  <si>
    <t>agent administered</t>
  </si>
  <si>
    <t>Assessment of ultrasound delivery</t>
  </si>
  <si>
    <t>Ultrasound parameters</t>
  </si>
  <si>
    <t>Microbubble details</t>
  </si>
  <si>
    <t>Results</t>
  </si>
  <si>
    <t>1a.</t>
  </si>
  <si>
    <t>1b.</t>
  </si>
  <si>
    <t>2a.</t>
  </si>
  <si>
    <t>2b.</t>
  </si>
  <si>
    <t>3a.</t>
  </si>
  <si>
    <t>3b.</t>
  </si>
  <si>
    <t>3c.</t>
  </si>
  <si>
    <t>4a.</t>
  </si>
  <si>
    <t>4b.</t>
  </si>
  <si>
    <t>5a</t>
  </si>
  <si>
    <t>6a.</t>
  </si>
  <si>
    <t>6b.</t>
  </si>
  <si>
    <t>7a.</t>
  </si>
  <si>
    <t>7b.</t>
  </si>
  <si>
    <t>8a.</t>
  </si>
  <si>
    <t>8b.</t>
  </si>
  <si>
    <t>9a.</t>
  </si>
  <si>
    <t>9b.</t>
  </si>
  <si>
    <t>9c.</t>
  </si>
  <si>
    <t>9d.</t>
  </si>
  <si>
    <t>10a.</t>
  </si>
  <si>
    <t>10b.</t>
  </si>
  <si>
    <t>11a.</t>
  </si>
  <si>
    <t>12a.</t>
  </si>
  <si>
    <t>12b.</t>
  </si>
  <si>
    <t>13a.</t>
  </si>
  <si>
    <t>14a.</t>
  </si>
  <si>
    <t>15a.</t>
  </si>
  <si>
    <t>16a.</t>
  </si>
  <si>
    <t>16b.</t>
  </si>
  <si>
    <t>16c.</t>
  </si>
  <si>
    <t>17a.</t>
  </si>
  <si>
    <t>17b.</t>
  </si>
  <si>
    <t>18a.</t>
  </si>
  <si>
    <t>19a.</t>
  </si>
  <si>
    <t>20a.</t>
  </si>
  <si>
    <t xml:space="preserve">21a. </t>
  </si>
  <si>
    <t>21b.</t>
  </si>
  <si>
    <t>Rat</t>
  </si>
  <si>
    <t>Mouse</t>
  </si>
  <si>
    <t>Rabbit</t>
  </si>
  <si>
    <t>Cow</t>
  </si>
  <si>
    <t>Pig</t>
  </si>
  <si>
    <t>Strain</t>
  </si>
  <si>
    <t>number (n)</t>
  </si>
  <si>
    <t>Type</t>
  </si>
  <si>
    <t>Manufacturer</t>
  </si>
  <si>
    <t>Transducer target</t>
  </si>
  <si>
    <t>intraconjunctival</t>
  </si>
  <si>
    <t>Intrascleral</t>
  </si>
  <si>
    <t>Intra-ciliary</t>
  </si>
  <si>
    <t>Intravitreal</t>
  </si>
  <si>
    <t>Transcorneal to anterior segment</t>
  </si>
  <si>
    <t>Transcleral to posterior segment segment</t>
  </si>
  <si>
    <t>vitreal-retinal uptake</t>
  </si>
  <si>
    <t>Subretinal</t>
  </si>
  <si>
    <t>Tumour</t>
  </si>
  <si>
    <t>blood-retinal barrier</t>
  </si>
  <si>
    <t>Compound</t>
  </si>
  <si>
    <t>Route</t>
  </si>
  <si>
    <t>Agent vehicle</t>
  </si>
  <si>
    <t>Agent uptake quantification</t>
  </si>
  <si>
    <t>Plasmid expression</t>
  </si>
  <si>
    <t>molecules</t>
  </si>
  <si>
    <t>Fluorescent dyes</t>
  </si>
  <si>
    <t>Fluorescently labelled dextrans</t>
  </si>
  <si>
    <t>Fluorescently labeled nanoparticles</t>
  </si>
  <si>
    <t>Therapeutic outcome</t>
  </si>
  <si>
    <t>F (MHz)</t>
  </si>
  <si>
    <t>W/cm^2</t>
  </si>
  <si>
    <t>PNP (Mpa)</t>
  </si>
  <si>
    <t>MI</t>
  </si>
  <si>
    <t xml:space="preserve">DC (%) </t>
  </si>
  <si>
    <t>SD (s)</t>
  </si>
  <si>
    <t>PRF (Hz)</t>
  </si>
  <si>
    <t>PD (ms)</t>
  </si>
  <si>
    <t># of sonications</t>
  </si>
  <si>
    <t>inter-sonication interval</t>
  </si>
  <si>
    <t># of sonication treatments (S#)</t>
  </si>
  <si>
    <t>Intersession interval</t>
  </si>
  <si>
    <t>MB type</t>
  </si>
  <si>
    <t>MB dose</t>
  </si>
  <si>
    <t>Macroscopic</t>
  </si>
  <si>
    <t>Histological</t>
  </si>
  <si>
    <t>Technical results</t>
  </si>
  <si>
    <t>Zderic, V., S. Vaezy, R. W. Martin and J. I. Clark</t>
  </si>
  <si>
    <t>J Ultrasound Med</t>
  </si>
  <si>
    <t>Ocular drug delivery using 20-kHz ultrasound</t>
  </si>
  <si>
    <t>YES</t>
  </si>
  <si>
    <t>NO</t>
  </si>
  <si>
    <t>N/A</t>
  </si>
  <si>
    <t>-</t>
  </si>
  <si>
    <t>✓</t>
  </si>
  <si>
    <t>unk</t>
  </si>
  <si>
    <t>n= unknown: 73 according to Figure 2 (73 "experiments" implying 73 corneas), but this doesn't account for those in the 'US then drug' group
Drug 1: atenolol
1: 0 min US = 4
2: 10 min US n = 4
3: 30 min US n = 4
4: 60 min US n = 3
Drug 2: timolol
1: 0 min US = 4
2: 10 min US n = 6
3: 30 min US n = 5
4: 60 min US n = 7
Drug 3: carteolol
1: 0 min US = 3
2: 10 min US n = 4
3: 30 min US n = 4
4: 60 min US n = 6
Drug 4: betaxolol
1: 0 min US = 4
2: 10 min US n = 4
3: 30 min US n = 4
4: 60 min US n = 8
Ultrasound (60 min then drug administration) 
n=unk</t>
  </si>
  <si>
    <t>Sonics</t>
  </si>
  <si>
    <t>Dissected cornea</t>
  </si>
  <si>
    <t>Atenolol, timolol, carteolol, betaxolol</t>
  </si>
  <si>
    <t>Nil</t>
  </si>
  <si>
    <t>Spectrophotometry</t>
  </si>
  <si>
    <t>600
1800
3600</t>
  </si>
  <si>
    <t>not reported</t>
  </si>
  <si>
    <t>After 60min there was partical detachment of the epithelium and bubble-like structures had appeared in the epithelium</t>
  </si>
  <si>
    <t xml:space="preserve">1. Increased permeability for all drugs was shown by 30min ultrasound (p&lt;0.01).
2. Ratio of treatment permeability to control permeability (+US;-US) increased with time:
2.1 Atenolol: 1.8, 2.0 and 2.6 (p&lt;0.05) fold increase
2.2 Timolol: 1.3, 1.8 and 1.9 (p&lt;0.001) fold increase
2.3 Carteolol: 1.3, 2.2 and 2.8 (p&lt;0.01) fold increase
2.4 Betaxolol: 2.5, 3.7 and 4.4 (p&lt;0.001) fold increase </t>
  </si>
  <si>
    <t>not stated</t>
  </si>
  <si>
    <t>SYRCLES: 8 was a no bc not all corneas were histologically examined, 10 was unclear bc unsure if contamination was present 
ARRIVE: 10a was a no bc didn't report exact n for all groups, and histo results not well reported</t>
  </si>
  <si>
    <t>V.; Clark Zderic, J. I.; Vaezy, S.</t>
  </si>
  <si>
    <t>Drug delivery into the eye with the use of ultrasound</t>
  </si>
  <si>
    <t>1. To determine if 880-KHz ultrasound can improve the permeability of a hydrophilic compound delivered through the cornea
2. To assess the histological changes caused by ultrasound over time</t>
  </si>
  <si>
    <t>1. A detailed study of all eye structures needs to be performed post US to determine the feasibility of clinical application</t>
  </si>
  <si>
    <t>1. Increasing sonication pressure increases scleral permeability of hydrophilic compounds up to 10-fold
2. Structural pertubations due to ultrasound appear to be reversible</t>
  </si>
  <si>
    <t>NZW</t>
  </si>
  <si>
    <t>70 eyes in total, exact n per group is unknown
Experiment 1: effect of varying US intensity and timing of dye application
1.1 dye simultaneously or after sham transducer application (n=13) used as denominator for normalized dye concentration results
1.2 US at 0.19W/cm^2 + dye simultaneously (n=6-11); 1.3 US at 0.19W/cm^2 + dye after US (n=4-6)
1.4 US at 0.34W/cm^2 + dye simultaneously (n=6-11); 1.5 US at 0.34W/cm^2 + dye after US (n=4-6)
1.6 US at 0.56W/cm^2 + dye simultaneously (n=6-11); 1.7 US at 0.56W/cm^2 + dye after US (n=4-6)
Experiment 2: recovery of corneal barrier function (normalized concentration to 1.1)
2.1 US at 0.34W/cm^2 + dye 120mins after US (n=6-8)
2.2 US at 0.34W/cm^2 + dye 270mins after US (n=6-8)
2.3 US at 0.34W/cm^2 + dye 24hrs after US (n=6-8)
Experiment 3: corneal pit counting (up to 360mins after US)
3.1 no US (n=4-6)
3.2 US at 0.19W/cm^2 (n=4-6); 3.3 US at 0.34W/cm^2 (n=4-6); 3.4 US at 0.56W/cm^2 (n=4-6)
Experiment 4: yellow colour of corneas using low-mag photography
4.1 no US (n=5)
4.2 US at 0.19W/cm^2 (n=4-7)
4..3 US at 0.34W/cm^2 (n=4-7)
4.4 US at 0.56W/cm^2 (n=4-7)
Experiment 5: histological examination, damaged epithelial cell count
5.1 no US, cornea excised 90mins after sham Tx; 5.2 0.19W/cm^2, cornea excised 90mins after US Tx; 5.3  0.34W/cm^2, cornea excised 90mins after US Tx; 5.4  0.56W/cm^2, cornea excised 90mins after US Tx
5.5 0.34W/cm^2, cornea excised 120mins after US Tx; 5.6 0.34W/cm^2, cornea excised 270mins after US Tx; 5.7 0.34W/cm^2, cornea excised 24hrs after US Tx
Experiment 6: Temperature and cavitation measurements 
6.1-6.4 sham and US intesities 0.19, 0.34 and 0.56W/cm^2</t>
  </si>
  <si>
    <t>E&amp;MA</t>
  </si>
  <si>
    <t>in vivo cornea</t>
  </si>
  <si>
    <t>Sodium fluorescein</t>
  </si>
  <si>
    <t>0.19
0.34
0.56</t>
  </si>
  <si>
    <t>0.08
0.1
0.13</t>
  </si>
  <si>
    <t>0.085
0.106
0.139</t>
  </si>
  <si>
    <t>Corneal pits observed in Experiment 4, but most of the pits disappeared within 20
minutes, and all disappeared within 90 minutes.
Temperature in Experiment 6 showed raised temperature above physiological range.</t>
  </si>
  <si>
    <t>1. Corneal disruption was seen in US-treated corneas in the form of corneal pitting from 10-150um in diameter. Most pits disappeared within 20 minutes and no pits remained at 90 minutes.
2. Damage to the surface cell layer was seen in US-treated corneas in the form of ruptured cell membranes, lighter stained cytoplasm and cell swelling, however the magnitude of damage was not significant compared to controls</t>
  </si>
  <si>
    <t>1.2, 1.4 and 1.6 (US+dye groups) all showed a statistically significant difference cw 1.1 and cw eachother (p&lt;0.05), but out of the US then dye groups (1.3, 1.5 and 1.7) only 1.7 showed a significant difference cw 1.1 (p&lt;0.01).
2.3, but not 2.1 and 2.2, showed a significant increase in dye concentration cw 1.1 (p&lt;0.05).
The increase in the presence of yellow in the ultrasound-treated corneas compared with the sham corneas was 2% for 3.2, 6% for 3.3, and 11% for 3.4.
4.4 showed the largest mean number of pits (81), followed by 4.2 (56), 4.3 (50) and 4.1 (0).
The percentage of damaged cells in 5.2-5.7 were all greater than that of 5.1 but not significantly (p&gt;0.05).
6.2-6.4 showed stable and inertial cavitation activity increased with the increase in ultrasound intensity (statistical significance not stated). 6.4 showed a maximum temperature of 43degrees cf 34.9degrees in 6.1 (stat significance not reported).</t>
  </si>
  <si>
    <r>
      <t xml:space="preserve">Unclear whether the sham experiments used simultaneous and post dye measurements for their respective Tx counterparts 
Unclear any exact n values
Unclear whether the contralateral eye is an extra n value
Unclear whether they used US+dye or US then dye corneas for Experiments 3, 4 and 5
</t>
    </r>
    <r>
      <rPr>
        <b/>
        <sz val="12"/>
        <color theme="1"/>
        <rFont val="Calibri"/>
        <family val="2"/>
        <scheme val="minor"/>
      </rPr>
      <t>0.34W/cm^2 result in table 2 should be the same as 90min result in table 3?</t>
    </r>
  </si>
  <si>
    <t>V.; Clark Zderic, J. I.; Martin, R. W.; Vaezy, S.</t>
  </si>
  <si>
    <t>Cornea</t>
  </si>
  <si>
    <t>Ultrasound-enhanced transcorneal drug delivery</t>
  </si>
  <si>
    <t>1. To determine the mechanisms by which ultrasound improves drug delivery through the sclera using electron microscopy</t>
  </si>
  <si>
    <t>Non-sonicated corneal dissections</t>
  </si>
  <si>
    <t>1. Increasing sonication pressure increases the delivery of water soluble drug across the rabbit cornea
2. Sonication appear to increase dye delivery by disrupting the two surface layers of the corneal epithelium, which contain tight junctions and would normally represent a barrier to hydrophilic compounds, thus the damage to the surface epithelium is likely the primary mechanism of improved dye delivery</t>
  </si>
  <si>
    <t>UNCLEAR</t>
  </si>
  <si>
    <t>Exact total not reported, between 24-27 eyes were analysed, marred eyes were discarded before experiment:
Experiment 1: Spectrophotometry for corneal permeability (24&lt;n&lt;27)
1.1 (control) 3ml sodium fluorescein for 60mins (n=6)
1.2 3ml sodium fluorescein for 60mins + 0.19W/cm^2 US for 5mins (n=6-7)
1.3 3ml sodium fluorescein for 60mins + 0.34W/cm^2 US for 5mins (n=6-7)
1.4 3ml sodium fluorescein for 60mins + 0.56W/cm^2 US for 5mins (n=6-7)
Experiment 2: light microscopy (n=8)
2.1-2.4 conditions as above (n=2 for 2.1, n=3 for 2.2, n=1 for 2.3 and n=2 for 2.4)
Experiment 3: Transmission electron microscopy (n=3)
3.1 (control) 3ml sodium fluorescein for 60mins (n=1)
3.2 3ml sodium fluorescein for 60mins + 0.56W/cm^2 US for 5mins (n=1-2)
?3.3 unclear what intensity the 2nd US-treated cornea used for TEM was exposed to (n=0-1)
Experiment 4: Scanning electron microscopy (n=12)
4.1-4.4 as above (n=3 for 4.1, n=1-7 for 4.2-4.4)</t>
  </si>
  <si>
    <t>0.19
0.34
0.57</t>
  </si>
  <si>
    <t>0.08
0.1
0.14</t>
  </si>
  <si>
    <t>0.085
0.106
0.140</t>
  </si>
  <si>
    <t>1.2-1.4 all showed significantly increased permeability cf 1.1 (p&lt;0.05 for 1.2, p&lt;0.01 for 1.3 and p&lt;0.001 for 1.4).
2.2-2.4 showed surface epithelial cells that were lighter and swollen cf 2.1. 2.2 showed 0 damaged epithelial cells per mm cw 2.1's 2-4 damaged cells and 2.3 and 2.4 showed 22 and 52 damaged cells per mm respectively.
3.2-3.4 showed surface epithelial cells (and occassionally inner layers) lighter and swollen cf 3.1, and the surface layer was sometimes absent in 3.2-3.4.
4.2-4.4 showed absence of some surface epithelial cells, holes 3-10um in diameter and sloughing of surface cells. Holes were observed in 8 out of 9 corneas in 4.2-4.4 cf 0 out of 3 in 4.1.</t>
  </si>
  <si>
    <t>Sonoda, S., K. Tachibana, E. Uchino, A. Okubo, M. Yamamoto, K. Sakoda, T. Hisatomi, K. H. Sonoda, Y. Negishi, Y. Izumi, S. Takao and T. Sakamoto</t>
  </si>
  <si>
    <t>Invest Ophthalmol Vis Sci</t>
  </si>
  <si>
    <t>Gene transfer to corneal epithelium and keratocytes mediated by ultrasound with microbubbles</t>
  </si>
  <si>
    <t>1. To determine if ultrasound+MBs may be used to transfect corneal epithelia</t>
  </si>
  <si>
    <t>1. Ultrasound+MBs significantly increases transfection efficiency over controls
2. Increasing sonication pressure increases transfection efficiency of corneal cells
3. 48 hours post sonication, nil corneal side effects are observed</t>
  </si>
  <si>
    <t>Total eyes used unknown: during assessment of treatment outcome, eyes were removed from analysis when masked observers disagreed on GFP expression score
Experiment 1: GFP expression by number of GFP-positive cells on stereomicroscopy 72hrs post gene transfer (n=112)
1.1 (control) plasmid 10ul in 2ul PBS (n=24)
1.2 plasmid 10ul + MB 2ul (n=8)
1.3 plasmid 10ul in 2ul PBS + US (n=14)
1.4 plasmid 10ul + MB 2ul + US at 1W/cm^2 (n=41)
1.5 plasmid 10ul + MB 2ul + US at 1.5W/cm^2 (n=13)
1.6 plasmid 10ul + MB 2ul + US at 2W/cm^2 (n=12)
Experiment 2: duration of GFP expression (n=43)
2.1 plasmid 10ul + MB 2ul + US at 2W/cm^2 4days after gene transfer (n=13)
2.2 plasmid 10ul + MB 2ul + US at 2W/cm^2 8days after gene transfer (n=13)
2.3 plasmid 10ul + MB 2ul + US at 2W/cm^2 14days after gene transfer (n=13)
2.4 plasmid 10ul + MB 2ul + US at 2W/cm^2 30days after gene transfer (n=4)
Experiment 3: histological examination with fluorescence, light and electron microscopy 48hrs after Tx
3.1 unclear which groups were used, assumed to be the same conditions as 1.4-1.6</t>
  </si>
  <si>
    <t>Sonitron</t>
  </si>
  <si>
    <t>pEGFP-N2 plasmid</t>
  </si>
  <si>
    <t>GFP expression scored by masked observers</t>
  </si>
  <si>
    <t>1
1.5
2</t>
  </si>
  <si>
    <t>Optison</t>
  </si>
  <si>
    <t>2ul</t>
  </si>
  <si>
    <t>1.2 and 1.3 showed no significant increase in GFP-positive cells score cf 1.1. 
1.4 showed significantly higher GFP-scores than all other groups (p&lt;0.05), and no significant difference between 1.1-1.3. 
Experiment 2 showed a decline in GFP expression from 2.1 to 2.4, with a significant decrease from 2.1 to 2.2 and from 2.2 to 2.3 (p&lt;0.05).
Experiment 3 showed GFP expression in subepithelial spindle to round-shaped cells (few epithelial cells showed GFP). No significant GFP-positive area was observed in any other part of the eye other than conjunctiva.</t>
  </si>
  <si>
    <t>Scheffe test and Mann-Whitney U test</t>
  </si>
  <si>
    <t xml:space="preserve">Unclear which groups and numbers were used in experiment 3 histo </t>
  </si>
  <si>
    <t>T.; Sonoda Yamashita, S.; Suzuki, R.; Arimura, N.; Tachibana, K.; Maruyama, K.; Sakamoto, T.</t>
  </si>
  <si>
    <t>Exp Eye Res</t>
  </si>
  <si>
    <t>A novel bubble liposome and ultrasound-mediated gene transfer to ocular surface: RC-1 cells in vitro and conjunctiva in vivo</t>
  </si>
  <si>
    <t>1. To assess the transfection efficiency of plasmis when sonicated in the pressence of echogenic liposomes</t>
  </si>
  <si>
    <t>1. Studies on the effect of further alteration to liposomal PEG groups, with the intention of improved cell targetability are needed</t>
  </si>
  <si>
    <t>1. ELIPs significantly improve transfection efficiency after sonication and the type and structure of microbubbles paried with plasmid impact transfection efficiency</t>
  </si>
  <si>
    <t>Wistar</t>
  </si>
  <si>
    <t xml:space="preserve">total eyes used unknown: during assessment of treatment outcome, eyes were removed from analysis when masked observers disagreed on GFP expression score
Rats were male, 11wks old, 200g, unclear total number
Experiment 1: GFP expression with direct stereomicroscopy 48hrs gene transfer, using 5-point scoring criteria (n=40)
1.1 plasmid (n=10)
1.2 plasmid + US (n=10)
1.3 plasmid + US + MB (n=10)
1.4 plasmid + US + BL (n=10)
Experiment 2: Duration of GFP expression 
2.1 plasmid + US + BL after 2days 
2.2 plasmid + US + BL after 4days (n=10)
2.3 plasmid + US + BL after 6days 
2.4 plasmid + US + BL after 8days (n-10)
Experiment 3: Histological examination - enucleation 48hrs after gene transfer
3.1 plasmid + US + BL </t>
  </si>
  <si>
    <t>in vivo conjunctiva</t>
  </si>
  <si>
    <t>Optison or Echogenic liposome</t>
  </si>
  <si>
    <t>40ul</t>
  </si>
  <si>
    <t>T=48hr</t>
  </si>
  <si>
    <t>After 48 hours no deleterious histological findings were observed</t>
  </si>
  <si>
    <t>1.4 showed significantly higher GFP-scores than all other groups (p&lt;0.05), and no significant difference between 1.1-1.3. 
Experiment 2 showed a decline in GFP expression from 2.1 to 2.4, with a significant decrease from 2.1 to 2.2 and from 2.2 to 2.3 (p&lt;0.05).
Experiment 3 showed GFP expression in subepithelial spindle to round-shaped cells (few epithelial cells showed GFP). No significant GFP-positive area was observed in any other part of the eye other than conjunctiva.</t>
  </si>
  <si>
    <t>Paired t-test, unpaired t-test, ANOVA</t>
  </si>
  <si>
    <t>unclear of number and groups in histo experiment 3</t>
  </si>
  <si>
    <t>Peeters, L., I. Lentacker, R. E. Vandenbroucke, B. Lucas, J. Demeester, N. N. Sanders and S. C. De Smedt</t>
  </si>
  <si>
    <t>Can ultrasound solve the transport barrier of the neural retina?</t>
  </si>
  <si>
    <t>1. To determine if ultrasound may be used to improve the delivery of plasmid filled liposomes through the neural retina, to the retinal pigment epithelium</t>
  </si>
  <si>
    <t xml:space="preserve">Experiment 1: Flow cytometry analysis of RPE cell uptake of fluroescent nanoparticles (categorised by diameter eg NS53 = 53nm) in which controls (blanco) were conducted in the right eye and Tx group in the left eye
1.1 non-sonicated NS53 with neural retina intact (n=4-5)
1.2 non-sonicated NS131 with neural retina intact (n=4-5)
1.3 non-sonicated NS218 with neural retina intact (n=4-5)
1.4 NS53 with neural retina intact + US 0.5W/cm^2 at 100% DC for 30s (n=3)
1.5 NS53 with neural retina intact + US 1W/cm^2 at 50% DC for 30s (n=3)
1.6 NS53 with neural retina intact + US 1W/cm^2 at 100% DC for 30s (n=3)
1.7 NS53 with neural retina intact + US for 60s 
1.8 NS53 with neural retina intact + US for 120s
1.9 NS131 with neural retina intact + US for 30s
1.10 NS131 with neural retina intact + US for 60s
1.11 NS131 with neural retina intact + US 0.5W/cm^2 at 100% DC for 120s (n=3)
1.12 NS131 with neural retina intact + US 1W/cm^2 at 50% DC for 120s (n=3)
1.13 NS131 with neural retina intact + US 1W/cm^2 at 100% DC for 120s (n=3)
1.14 NS218 with neural retina intact + US for 30-120s </t>
  </si>
  <si>
    <t>Enucleated retina</t>
  </si>
  <si>
    <t>BODIPY-labelled cationic liposomes and nanospheres</t>
  </si>
  <si>
    <t>0.5
1</t>
  </si>
  <si>
    <t>50%
100%</t>
  </si>
  <si>
    <t>30
60
120</t>
  </si>
  <si>
    <t>nli</t>
  </si>
  <si>
    <t>Applying the US for longer than 2min caused the retina to be visibly damaged</t>
  </si>
  <si>
    <t xml:space="preserve">One histo image (Figure 1A) showed no apparent influence of US on the integrity of retinal tissue but no further analysis was reported. </t>
  </si>
  <si>
    <t xml:space="preserve">1.4-1.6 and 1.11-1.13 all showed significantly increased uptake of fluorescent nanoparticles (p&lt;0.05). Can assume that 1.7 and 1.8 also showed this result although not explicitly reported.
1.9, 1.10 and 1.14 showed no significant increase in uptake. </t>
  </si>
  <si>
    <t>Mann-Whitney U test</t>
  </si>
  <si>
    <t>Figure 6 is deliberately misleading and omits many data for the purpose of appearing significant.
Also looks like they didn't publish data on lipoplexes with US because it didn't show an effect</t>
  </si>
  <si>
    <t>X.; Li Zheng, H.; Du, L.; Wang, H.; Gu, Q.</t>
  </si>
  <si>
    <t>Asian Biomedicine</t>
  </si>
  <si>
    <t>In vivo and in vitro effects of ultrasound or/and microbubbles on recombinant adeno-associated virus-mediated transgene expression in the retina</t>
  </si>
  <si>
    <t>1. To determine the efficacy of UTMD-mediated transfection of rat retina using viral vectors</t>
  </si>
  <si>
    <t>rAAv only group,
rAAV+MB only group
rAAV+US only group</t>
  </si>
  <si>
    <t>1. The combination of ultrasound, microbubbles and rAAV increases the area, intensity and speed of plasmid expression in rats using UTMD</t>
  </si>
  <si>
    <t xml:space="preserve">68 rats in total, mixed gender, adult (9-12wks old), weight 180-200g
Experiment 1: fluorescence microscopy at days 4, 7, 14, 21, 28, 35, 70, 90 and 120 (n=68)
1.1 rAAV2-EGFP (n=17)
1.2 rAAV2-EGFP + MBs (n=17)
1.3 rAAV2-EGFP + US (n=17)
1.4 rAAV2-EGFP + US + MBs (n=17)
Experiment 2: histological examination for AEs at 7days post injection
Groups and numbers not specified
Experiment 3: frozen section for EGFP expression using fluorescent microscopy at day 35 post injection
Groups and numbers not specified  </t>
  </si>
  <si>
    <t>Topteam161</t>
  </si>
  <si>
    <t>rAAV-cmv-EGFP</t>
  </si>
  <si>
    <t xml:space="preserve">GFP expression assessed as </t>
  </si>
  <si>
    <t>SonoVue</t>
  </si>
  <si>
    <t>4ul</t>
  </si>
  <si>
    <t>T =7 days
using H&amp;E staining, all layers of the retina were well preserved, without photoreceptor loss, nuclear layer vacuolation, or inflammation when using both ultrasound and microbubbles</t>
  </si>
  <si>
    <t>1.4 showed earlier onset of EGFP fluorescence cf 1.1-1.3, and wider and brighter fluorescence cf 1.1 on all days (significance value not reported).
Experiment 2 showed all layers of retina were well preserved without photoreceptor loss, nuclear layer vacuolation or inflammation under the US+MB conditions.
Experiment 3 showed EGFP fluorescence to be predominantly in the retina, incl retinal ganglion cells and RPE cells (less was seen in the choroid and sclera)</t>
  </si>
  <si>
    <t>not used</t>
  </si>
  <si>
    <t>1. figure 4 says used 3W/cm^2 but repeatedly say they used 1-3W/cm^2. 
2. significance values not reported?</t>
  </si>
  <si>
    <t>Xi-yuan; Liao Zhou, Qing; Pu, Yi-min; Tang, Yong-qiang; Gong, Xiao; Li, Jia; Xu, Yan; Wang, Zhi-gang</t>
  </si>
  <si>
    <t>Chinese medical journal</t>
  </si>
  <si>
    <t>Ultrasound-mediated microbubble delivery of pigment epithelium-derived factor gene into retina inhibits choroidal neovascularization</t>
  </si>
  <si>
    <t>1. To investigate whether ultrasound-mediated microbubble destruction may be used to deliver plasmid to RPE cells
2. To assess the impact of PEGF transfection on extent of choroidal neovascularisation using different transfection techniques</t>
  </si>
  <si>
    <t>1. Future investigations are needed to further improve ultrasound-mediated microbubble destruction with the intent to reduce the non-specific transfection of other layers of the retina, and to increase gene concentration in microbubbles</t>
  </si>
  <si>
    <t>1. Intravitreal injection of microbubbles and plasmid, coupled with ultrasound appears as effective as lipofectamine over shorter time periods, and is more effective over longer time periods, at transfectin RPE cells
2. PEGF transfection of RPE is an effective method of reducing choroidal neovascularisation</t>
  </si>
  <si>
    <t>CNV Long Evans</t>
  </si>
  <si>
    <t>60 CNV-induced (using argon laser) rats total (7months old, weight 200-250g)
Experiment 1: Quantitative RT-PCR of PEDF mRNA on day 7, 14 and 28 (n not stated)
1.1 no Tx (control)
1.2 intravitreal inj 2ug plasmid + 2ul MB + US
1.3 intravitreal inj 6ul lipofectamine
1.4 retrobulbar inj 100uq plasmid + 30ul MB + US
1.5 intravenous (femoral V) 1mg plasmid + 125ul MB + US
Experiment 2: protein expression of PEDF using Immunofluorescence (n not stated)
2.1-2.5 as above
Experiment 3: fluorescein fundus angiography (FFA) to assess fluorescence leakage in quantifying CNV development (n not stated) 
3.1-3.5 as above</t>
  </si>
  <si>
    <t>whole rat eye</t>
  </si>
  <si>
    <t>pBLAST49-hPEDF plasmid</t>
  </si>
  <si>
    <t>RT-PCR of mRNA expression of PEDF after 7, 14 and 21 days</t>
  </si>
  <si>
    <t>In house MBs</t>
  </si>
  <si>
    <t>vitreous: 2ul
retrobulbra: 30ul
IV: 125ul</t>
  </si>
  <si>
    <t>1.2, 1.4 and 1.5 showed no difference between eachother in PDEF gene expression on any day (p&gt;0.05). 
1.2 and 1.3 showed no difference on days 7 and 14, but on day 28 1.2 showed significantly higher gene expression (p&lt;0.05).
2.2, 2.4 and 2.5 all showed significantly higher PEDF expression than control (p&lt;0.05) on all days, and no difference between eachother (p&gt;0.05).
2.2 and 2.3 both were higher than control (p&lt;0.05) but not different to eachother (p&lt;0.05)
Experiment 3 showed fluorescence leakage in all groups, significantly higher in 3.1 cf all other groups (p&lt;0.05).
No differences observed amongst 3.2-3.5 (p&lt;0.05)</t>
  </si>
  <si>
    <t>t test and f test</t>
  </si>
  <si>
    <t xml:space="preserve">1. Is Figure 2B wrong? Did they mix up the control and vein injection groups? Bc it says p&lt;0.05 cw control but looking at the graph that wouldn't be the case
2. Unclear which US+MB+plasmid group was used in the analysis with lipofectamine (Figures 3P) but assumed 2.2 bc 1.2 was used in Exp 1
3. didn't explain CNV outcome measure </t>
  </si>
  <si>
    <t>H. L.; Zheng Li, X. Z.; Wang, H. P.; Li, F.; Wu, Y.; Du, L. F.</t>
  </si>
  <si>
    <t>Gene therapy</t>
  </si>
  <si>
    <t>Ultrasound-targeted microbubble destruction enhances AAV-mediated gene transfection in human RPE cells in vitro and rat retina in vivo</t>
  </si>
  <si>
    <t>1. To assess the efficacy and safety of ultrasound-targeted microbubble destruction mediated AAV transfection of rat retina</t>
  </si>
  <si>
    <t>AAV-only treated mice
AAV+MB treated mice
AAV+US treated mice</t>
  </si>
  <si>
    <t>1. Further evaluation of ultrasound-mediated threat to vision is needed, especially for eventual clinical application</t>
  </si>
  <si>
    <t>1. UTMD-mediated transfection efficiently transfects retinal cells after subretinal injection of MB+AAV
2. The tranfection of UTMD-mice occurred earlier, but was no longer significantly different after 35 days</t>
  </si>
  <si>
    <t>78 rats total (adult, weight 180-200g) 
Experiment 1: EGFP expression using direct stereomicroscopy on days 4, 7, 35, 49 and 120 after gene transfer (n=78)
1.1 (control; n= 21) 3ul plasmid + 1ul NS on days 4 (n=9), 7 (n=9), 35 (n=9), 49 (n=8) and 120 (n=6)
1.2 (control; n=16) 3ul plasmid + 1ul MB on days 4 (n=9), 7 (n=8), 35 (n=8), 49 (n=7) and 120 (n=5)
1.3 (control; n=18) 3ul plasmid +1ul NS + US on days 4 (n=8), 7 (n=8), 35 (n=10), 49 (n=7) and 120 (n=5)
1.4 (n=23) 3ul plasmid + 1ul MB + US on days 4 (n=10), 7 (n=8), 35 (n=10), 49 (n=8) and 120 (n=6)
Experiment 2: histological examination (n=4)
2.1 3ul plasmid + 1ul MB + US on day 4 post inj (n=4)
Experiment 3: tissue-stretched preparation of fundus oculi (n=10)
3.1 (control) 3ul plasmid + 1ul NS on day 35 (n=2)
3.2 (control) 3ul plasmid + 1ul MB on day 35 (n=2)
3.3 (control) 3ul plasmid +1ul NS + US on day 35 (n=2)
3.4 3ul plasmid + 1ul MB + US on day 35 (n=2) and day 90 (n=2)
Experiment 4: frozen sections of eyeballs (n=10)
4.1 (control) 3ul plasmid + 1ul NS on day 35 (n=2)
4.2 (control) 3ul plasmid + 1ul MB on day 35 (n=2)
4.3 (control) 3ul plasmid +1ul NS + US on day 35 (n=2)
4.4 3ul plasmid + 1ul MB + US on day 35 (n=2) and day 90 (n=2)</t>
  </si>
  <si>
    <t>rAAV2-CMV-EGFP</t>
  </si>
  <si>
    <t>In vivo direct stereomicroscopy</t>
  </si>
  <si>
    <t>Sonovue</t>
  </si>
  <si>
    <t>1ul</t>
  </si>
  <si>
    <t>1.4 showed significantly higher GFP-positive rats on day 4 cf 1.1-1.3 (p&lt;0.05), and significantly higher quantity of fluorescence on days 4 (p&lt;0.00), 7 (p&lt;0.00) and 35 (p&lt;0.05) cf 1.1-1.3.
1.1-1.3 showed no intergroup difference (p&gt;0.05).
1.4 and 1.1 both showed a respective rise in fluorescence from day 4 to day 35, and a decline from day 35 to day 120.
2.1 showed no evident tissue damage 
3.4 showed significantly greater number of transfected cells cf 3.1 (p value not reported)
Experiment 4 showed that qEGFP expression mainly appeared in the layer of RPE cells and neural retina</t>
  </si>
  <si>
    <t>t-test, ANOVA and chi-squared-test</t>
  </si>
  <si>
    <t>1. numbers declined over time but not reported as Aes?
2. number assessed for stereomicroscopy fluctuated upwards (eg from 8 on day 7 for 1.4 to 10 on day 35)</t>
  </si>
  <si>
    <t>J.; Zhou Luo, X.; Diao, L.; Wang, Z.</t>
  </si>
  <si>
    <t>Journal of International Medical Research</t>
  </si>
  <si>
    <t>Experimental research on wild-type p53 plasmid transfected into retinoblastoma cells and tissues using an ultrasound microbubble intensifier</t>
  </si>
  <si>
    <t>1. To assess the efficacy of ultrasound-targeted microbubble destruction-mediated transfection of intraocular Y79 xenografts in mice</t>
  </si>
  <si>
    <t>UTMD-mediated transfection successfully transfected Y79 cells in an intraocular xenograft model, but no assessment of treatment efficacy was made</t>
  </si>
  <si>
    <t>BALB/c</t>
  </si>
  <si>
    <t>8 mice in total after successful xenograft, split into 2 groups of 4 mice (8 eyes/group)
1. plasmid+MB injected via tail vein n=4
2. Plasmid+MB intravitreally injected +US n=4</t>
  </si>
  <si>
    <t>Institute of Ultrasonic Imaging</t>
  </si>
  <si>
    <t>whole mouse eye</t>
  </si>
  <si>
    <t>pC53-SN3</t>
  </si>
  <si>
    <t>RT-PCR for wtp53 gene</t>
  </si>
  <si>
    <t>200ul</t>
  </si>
  <si>
    <t>1. Presence of wtp53 mRNA was detected in the retinoblastoma tumour tissue from mice treated with ultrasound, but not by mice without ultrasound</t>
  </si>
  <si>
    <t>1. MB+plasmid was inj in tail vein for 1.1 but intravitreal inj for 1.2? In the discussion they say IV route can efficiently transfect the gene but this wasn't seen?
2. didn't report histo results of experiment 2?</t>
  </si>
  <si>
    <t>T.; Han Li, Y.; Zhang, H.; Xu, L. J.; Xiang, Y.</t>
  </si>
  <si>
    <t>Chinese Ophthalmic Research</t>
  </si>
  <si>
    <r>
      <t xml:space="preserve">Targeting therapy of pigment epithelium derived factor mediated by ultrasound activated immunoliposome for choroidal neovascularization </t>
    </r>
    <r>
      <rPr>
        <b/>
        <sz val="12"/>
        <color theme="1"/>
        <rFont val="Calibri"/>
        <family val="2"/>
        <scheme val="minor"/>
      </rPr>
      <t>aka.</t>
    </r>
    <r>
      <rPr>
        <sz val="12"/>
        <color theme="1"/>
        <rFont val="Calibri"/>
        <family val="2"/>
        <scheme val="minor"/>
      </rPr>
      <t xml:space="preserve"> Targeting therapy of choroidal neovascularization by use of polypeptide and pedf loaded immunoliposomes under ultrasound exposure</t>
    </r>
  </si>
  <si>
    <t>To assess the efficacy of ultrasound-mediated blood-retinal delivery of free PEDF, liposome encapsulated PEDF and immuno-nano-liposome encapsulated PEDF compared to intravitreal injection of free PEDF on the extent of choroidal neovascularization</t>
  </si>
  <si>
    <t>PEDF injected by tail vein,
intravitreally administered PEDF</t>
  </si>
  <si>
    <t>Intravitreally injected PEDF improves CNV to a greater extent than all IV delivery methods, except when combining a VEGF2-receptor targeting drug-filled liposome with ultrasound</t>
  </si>
  <si>
    <t>BN</t>
  </si>
  <si>
    <t xml:space="preserve">48 rats total induced to CNV model via photocoagulation 
Experiment 1: CNV area measured 14 days post photocoagulation (7days post Tx) via fluorescent microscopy (n=45)
1.1 (control) no Tx (n=3)
1.2 one 10ul PEDF intravitreal inj (n=6)
1.3 daily 10ul PEDF intravenous inj, for 7 days (n=6)
1.4 daily 10ul PEDF intravenous inj + US (30mins after inj), for 7 days (n=6)
1.5 daily 10ug/kg PEDF-loaded liposomes intravenous inj, for 7 days (n=6)
1.6 daily 10ug/kg PEDF-loaded liposomes intravenous inj + US (30mins after inj), for 7 days (n=6)
1.7 daily 10ug/kg PEDF-loaded INLs intravenous inj, for 7 days (n=6)
1.8 daily 10ug/kg PEDF-loaded INLs intravenous inj + US (30mins after inj), for 7 days (n=6)
Experiment 2: frozen section of the choroid-sclera complex using confocal laser scanning microscopy
2.1 one 10ug/kg PEDF-loaded INLs intravenous inj 14 days after photocoagulation, wait 30mins, then enucleate </t>
  </si>
  <si>
    <t>Whole rat eye</t>
  </si>
  <si>
    <t>PEGF</t>
  </si>
  <si>
    <t>Pigment epithelium derived factor</t>
  </si>
  <si>
    <t>Bilogical outcome</t>
  </si>
  <si>
    <t>24 hours</t>
  </si>
  <si>
    <t>1.2-1.8 all showed significantly smaller CNV area cf 1.1 (p&lt;0.05).
1.8 showed the smallest CNV area, and was significantly smaller than all other groups including 1.2 (p&lt;0.05).
Exepriment 2 showed that PEDF-loaded INLs binded to CNV and not normal choroidal vessels.</t>
  </si>
  <si>
    <t>One-way ANOVA and t-test</t>
  </si>
  <si>
    <t>1. only one intravitreal inj cf 7 IV inj 
2. only three controls</t>
  </si>
  <si>
    <t>W.; Liu Xie, S.; Su, H.; Wang, Z.; Zheng, Y.; Fu, Y.</t>
  </si>
  <si>
    <t>Academic Radiology</t>
  </si>
  <si>
    <t>Ultrasound microbubbles enhance recombinant adeno-associated virus vector delivery to retinal ganglion cells in vivo</t>
  </si>
  <si>
    <t>1. To assess the efficacy of UTMD-mediated transfection of retinal ganglion cells after intravitreal injection of rAAV-eGFP</t>
  </si>
  <si>
    <t>PBS-only,
AAV-only
AAV+US only</t>
  </si>
  <si>
    <t>Further experimentation is required to increase the transfection efficiency, potentially by developing specific microbubbles and viral vectors to enhance gene transfection rates</t>
  </si>
  <si>
    <t>1. Increasing sonication power significantly increases damage to the retina, resulting in inflammation and vitreous hemorrhage
2. UTMD-mediated viral transfection of retinal ganglion cells is a more efficient transfection method compared to virus administered alone of even with US</t>
  </si>
  <si>
    <t>Sprague-Dawley</t>
  </si>
  <si>
    <t>102 adults rats total (204 eyes)
Experiment 1: Selection of US parameters (n=32)
1.1 0.5 W/cm2 (n=8)
1.2 1 W/cm2 (n=8)
1.3 2 W/cm2 (n=8)
1.4 2.5 W/cm2 (n=8)
Experiment 2: comparison of gene transfection efficiency 
2.1 (Group A - control) PBS injection only (n=10)
2.2 (Group B) rAAV2-EGFP in PBS injection (n=20)
2.3 (Group C) rAAV2-EGFP in PBS with US (n=20)
2.4 (Group D) rAAV2-EGFP in PBS with US and MB (n=20)</t>
  </si>
  <si>
    <t>plasmid expression</t>
  </si>
  <si>
    <t>Experiment 1: 
0.5
1.0
2.0
2.5
Experiment 2:
0.5</t>
  </si>
  <si>
    <t>10s</t>
  </si>
  <si>
    <t>2.5ul</t>
  </si>
  <si>
    <t>Experiment 1:
T= 3 days
groups 1.3 and 1.4 displayed a significant inflammatory response and serious vitreous hemorrhage</t>
  </si>
  <si>
    <t>Experiment 1:
Group 1.3 and 1.4 were unable to be analysed due to significant hemorrhage.  1.1 showed increased average optical density (AOD) for EGFP compared to 1.2 (p&lt;0.05) without any qualitative changes in histo of retina. 
Experiment 2: T = 28 days
Retinal frozen section analysis: no fluorescence in 2.1, some fluorescent cells in the ganglion cell layer (GCL) of 2.2, and more fluorescent cells in the GCL, inner nuclea layer and RPE layer of 2.3 and 2.4.
Retinal flat mounts analysis: green fluorescnce localised in the cytoplasm of RGCs in all except 2.1. 2.4 showed strongest GF intensity (p&lt;0.05) and highst transfection RGC rate (p&lt;0.05)</t>
  </si>
  <si>
    <t>ANOVA for AOD and transfection rates, t test for RGC counts</t>
  </si>
  <si>
    <t xml:space="preserve">only microscopic analysis was blinded </t>
  </si>
  <si>
    <t>Cheung, A. C., Y. Yu, D. Tay, H. S. Wong, R. Ellis-Behnke and Y. Chau</t>
  </si>
  <si>
    <t>Journal of Therapeutic Ultrasound</t>
  </si>
  <si>
    <t>Ultrasound-enhanced intrascleral delivery of protein</t>
  </si>
  <si>
    <t>1. To determine the extent of protein penetration into sclera using ultrasound</t>
  </si>
  <si>
    <t>1. Would lower frequencies than the ones tested here improve scleral permeability?</t>
  </si>
  <si>
    <t>Unreported total number of eyes, n&gt;34
Experiment 1: Enhancementby US  of protein penetration (n&gt;17)
1.1 no US (n=4)
1.2 30s of 1MHz US in immersion of FITC-BSA, kept immersed for 5min (n&gt;2)
1.3 30s  of 1MHz US in immersion of FITC-BSA, kept immersed for 15min (n=4)
1.4 30s  of 1MHz US in immersion of FITC-BSA, kept immersed for 30min (n&gt;2)
1.5 30s  of 1MHz US in immersion of FITC-BSA, kept immersed for 60min (n&gt;2)
Experiment 2: duration of US enhancement (n=3)
2.1 30s  of 1MHz US prior in immersion of saline for 15mins, followed by 15min immersion in FITC-BSA (control was 1.1)
Experiment 3: Repeatability of US enhancement (n=4)
3.1 30s  of 1MHz US in immersion of BSA for 15min, followed by 30s US in immersion of FITC-BSA for 15min (control was 1.3)
Experiment 4: Role of bulk flow in acoustic streaming (n=3)
4.1 30s  of 1MHz US in immersion of FITC-BSA for 30s (immediate removal and freezing)
Experiment 5: Effect of changing US frequency (n=4)
5.1 30s of 3MHz US in immersion of FITC-BSA for 15min (control was 1.3)</t>
  </si>
  <si>
    <t>Focused element transducer</t>
  </si>
  <si>
    <t>BTL Industries</t>
  </si>
  <si>
    <t>sclera</t>
  </si>
  <si>
    <t>FITC-BSA</t>
  </si>
  <si>
    <t>1
3</t>
  </si>
  <si>
    <t xml:space="preserve">0.05
</t>
  </si>
  <si>
    <t xml:space="preserve">0.045
</t>
  </si>
  <si>
    <t>1.3 showed significantly increased penetration distance (p&lt;0.05) cf 1.1 indicating US increases protein penetration in sclera. 
Using the data from 1.2-1.5, the intrascleral diffusivity of FITC–BSA was calculated to be (3.66 ± 0.21) × 10−8 cm2/s
2.1 showed no significant difference in penetration cf 1.1 indicating the effect observed in 1.3 halts after 15min.
3.1 showed no significant difference in penetration cf 1.3 indicating the effect observed in 1.3 is repeatable. 
4.1 showed a neglible penetration depth indicating that bulk flow is not the mechanism at play
5.1 showed increased frequency decreased the penetration distance indicating that cavitation may be the mechanism at play cf mechanical stress
The increase in diffusivity expected from the observed temperature rise is less than 0.2%.</t>
  </si>
  <si>
    <t>unpaired student's t-test</t>
  </si>
  <si>
    <t xml:space="preserve">Sample size for 1.2, 1.4 and 1.5 not reported?
Controls were a bit loose for experiments 3, 4 and 5
Linear regression statistics not reported </t>
  </si>
  <si>
    <t>Laura; Boudinet Kowalczuk, Michèle; El Sanharawi, Mohamed; Touchard, Elodie; Naud, Marie-Christine; Saïed, Amena; Jeanny, Jean-Claude; Behar-Cohen, Francine; Laugier, Pascal</t>
  </si>
  <si>
    <t>Ultrasound in medicine &amp; biology</t>
  </si>
  <si>
    <t>In vivo gene transfer into the ocular ciliary muscle mediated by ultrasound and microbubbles</t>
  </si>
  <si>
    <t>1. To assess the feasibility of using ultrasound and microbubbles to transfect ciliary muscle</t>
  </si>
  <si>
    <t>Ultrasound-mediated transfection of ciliary muscle is improved by the presence of microbubbles, but expression duration is limited, significantly reducing within 30 days</t>
  </si>
  <si>
    <t>Lewis</t>
  </si>
  <si>
    <t>Artison</t>
  </si>
  <si>
    <t>pCMV-Gluc-1</t>
  </si>
  <si>
    <t>Artison MBs</t>
  </si>
  <si>
    <t>1.5ul</t>
  </si>
  <si>
    <t>histological Aes not reported on</t>
  </si>
  <si>
    <t>Experiment 1: T = 7 days
compared to groups 1.1 and 1.3, group 1.4 achieved 2.6-fold higher Gaussia-luciferase luminescence (p&lt;0.05 and p&lt;0.005 respectively), and groups 1.2 achieved a 1.5-fold increase in luminescence compared to group 1.1 (ns) and 1.3 (p&lt;0.005
Experiment 1: T30
Luciferase gene exression dropped by 50% from day 7 to 30 across all groups, but only group 1.7 was significant (p&lt;0.01).
Experiment 2:
 Histochemical staining of cilia showed localized expression in the ciliary muscle and ciliary body in groups 2.2 and 2.4 only</t>
  </si>
  <si>
    <t>ANOVA, Kruskal-Wallis, Dunn's multiple comparison test, Grubb's test</t>
  </si>
  <si>
    <t>X.; Ji Zheng, P.; Hu, J.</t>
  </si>
  <si>
    <t>Bosn J Basic Med Sci</t>
  </si>
  <si>
    <t>Sonoporation using microbubbles promotes lipofectamine-mediated siRNA transduction to rat retina</t>
  </si>
  <si>
    <t>1. To assess the efficacy of UTMD in delivering siRNA into retinal cells in vivo, compared to lipofectamine</t>
  </si>
  <si>
    <t>1. The combination of ultrasound, MBs and lipofectamine significantly improves uptake of Cy3-siRNA compared to lipofectamine only, lipofectamine and ultrasound, and ultrasound and microbubbles.</t>
  </si>
  <si>
    <t>84 rats in total (age: 8-10weeks, weight: 180-200g)
Experiment 1: Retina-stretched preparation and fluorescence imaging (n=36)
1.1 (control) 8ul NS (n=6)
1.2 (US) 3ul Cy3-siRNA + 5ul NS with US (n=6)
1.3 (US + MB) 3ul Cy3-siRNA + 2ul MB + 3ul NS with US (n=6)
1.4 (L) 6ul Cy3-siRNA and Lipofectamine2000 + 2ul NS (n=6)
1.5 (L + US) 6ul Cy3-siRNA and Lipofectamine2000 + 2ul NS with US (n=6)
1.6 (L + US + MB) 6ul Cy3-siRNA and Lipofectamine2000 + 2ul MB + US (n=6)
Experiment 2:Flow cytometry and cell viability (n=36)
2.1-2.6 as above (n=6 for each group)
Experiment 3: Histopathological Examination  (n=12)
3.1-3.6 as above (n=2 for each group)</t>
  </si>
  <si>
    <t>TopTeam161</t>
  </si>
  <si>
    <t>Cy3-siRNA</t>
  </si>
  <si>
    <t>fluorescence of fluorophore</t>
  </si>
  <si>
    <t>5ms</t>
  </si>
  <si>
    <t>Experiment 1: T =12hrs post injection
1.1 and 1.2 both showed 0 density of Cy3-siRNA indicating that US alone doesn't influence uptake.
1.6  showed increased density of Cy3-siRNA on fluorescence imaging above that of all other groups (p&lt;0.01 cw 1.3 and 1.4, p&lt;0.05 cw 1.5), 1.5 was above 1.4 and 1.3 (p&lt;0.05) and 1.4 was above 1.3 (p&lt;0.05).
Experiment 2: T=12hrs  post injection
2.1 and 2.2 both showed 0% Cy3-siRNA -positive cells 
2.6  showed increased Cy3-siRNA-positive cell ratio on flow cytometry above that of all other groups (p&lt;0.01 cw 2.3, 2.4 and 2.5), 2.5 was above 1.4 and 1.3 (p&lt;0.01 and p&lt;0.05 respectively) and 2.4 was above 2.3 (p&lt;0.01).
Experiment 3:  T=12hrs post injection
No AEs in histo of 3.1-3.6</t>
  </si>
  <si>
    <t>ANOVA</t>
  </si>
  <si>
    <t>"right eyes served as a control eye injected w 8ul NS" but surely this wasn't 1.1?
Only the pathologists (for exp3) were masked</t>
  </si>
  <si>
    <t>Park, Juyoung, Yongzhi Zhang, Natalia Vykhodtseva, James D. Akula and Nathan J. McDannold</t>
  </si>
  <si>
    <t>Curr Eye Res</t>
  </si>
  <si>
    <t>Targeted and Reversible Blood-Retinal Barrier Disruption via Focused Ultrasound and Microbubbles</t>
  </si>
  <si>
    <t>Non-sonicated rats</t>
  </si>
  <si>
    <t>20 rats in total (all male, 300-450g)
Experiment 1: BRB Disruption (Gd-DTPA injection 10min after last sonication) (n=20) 
1.1 (control) non-sonicated (n=4)
1.2 0.81 MPa peak rarefactional focal pressure (PRFP) amplitude exposure (n=6)
1.3 0.88 MPa PRFP amplitude exposure (n=4)
1.4 1.1 MPa PRFP amplitude exposure (n=6)
Experiment 2: BRB recovery (Gd-DTPA injection 3 or 3.5hrs after last sonication) (n=4)
2.1 0.81 MPa PRFP amplitude exposure 3hrs post US (n=3)
2.2 1.1 MPa PRFP amplitude exposure 3.5hrs post US (n=1)
Experiment 3: histological examination 24hrs after last sonication (n=4)
3.1 (control) non-sonicated (n=1)
3.2 0.81 MPa PRFP amplitude exposure (n=1)
3.3 0.88 MPa PRFP amplitude exposure (n=1)
3.4 1.1 MPa PRFP amplitude exposure (n=1)</t>
  </si>
  <si>
    <t>five overlapping regions of the fundus of one eye</t>
  </si>
  <si>
    <t>Gd-DTPA MRI contrast agent</t>
  </si>
  <si>
    <t>MRI intensity</t>
  </si>
  <si>
    <t>0.81
0.88
1.1</t>
  </si>
  <si>
    <t>0.975
1.059
1.324</t>
  </si>
  <si>
    <t>5 (altering target location</t>
  </si>
  <si>
    <t>Definity</t>
  </si>
  <si>
    <t>20ul/kg</t>
  </si>
  <si>
    <t>T= 24h
0.81 and 0.88MPa: retina and other ocular structures were mostly normal, with minor presence of petechiae in the nuclear layers of the retina.
1.1MPa more extensive petechiae were found</t>
  </si>
  <si>
    <t xml:space="preserve">1.2, 1.3 and 1.4 all showed significantly higher signal intensities than 1.1 at every time point (p&lt;0.01 for all except 5min timepoint for 1.2 which was p&lt;0.05). 1.4 showed the greatest signal intensity (maximum 50%).
2.1 showed no significant difference in signal intensity cf 1.1 indicating complete BRB recovery (p&gt;0.05)
2.2 showed a difference in signal intensity cf 1.1 but the p value was not listed. </t>
  </si>
  <si>
    <t>unpaired two-tailed t test</t>
  </si>
  <si>
    <t>did have a protocol?? 
Syrcles 10: "representative samples" selected for analysis?</t>
  </si>
  <si>
    <t>Sonoda, S., K. Tachibana, T. Yamashita, M. Shirasawa, H. Terasaki, E. Uchino, R. Suzuki, K. Maruyama and T. Sakamoto</t>
  </si>
  <si>
    <t>J Ophthalmol</t>
  </si>
  <si>
    <t>Selective gene transfer to the retina using intravitreal ultrasound irradiation</t>
  </si>
  <si>
    <t>1. To determine the efficacy of intravitreal ultrasound on plasmid delivery into the retina</t>
  </si>
  <si>
    <t>Non-sonicated rabbits</t>
  </si>
  <si>
    <t>1. Intravitreally administered ultrasound is capable of transfecting rabbit retinal cells when combined with an intravitreal injection of plasmid and microbubbles</t>
  </si>
  <si>
    <t>21 rabbits in total across three groups:
1. Echogenic liposome-only (n=7)
2. pEGFP + US (n=7)
3. Echogenic liposome + pEGFP + US (n=7)</t>
  </si>
  <si>
    <t>Optic disk</t>
  </si>
  <si>
    <t>pEGFP-N2</t>
  </si>
  <si>
    <t>In house echogenic liposomes</t>
  </si>
  <si>
    <t>50ul</t>
  </si>
  <si>
    <t>T=72h
H&amp;E staining shows no obvious tissue damage</t>
  </si>
  <si>
    <t>didn't specify stats software used? 7a</t>
  </si>
  <si>
    <t>Zheng, X., L. Du, H. Wang and Q. Gu</t>
  </si>
  <si>
    <t>J Gene Med</t>
  </si>
  <si>
    <t>A novel approach to attenuate proliferative vitreoretinopathy using ultrasound-targeted microbubble destruction and recombinant adeno-associated virus-mediated RNA interference targeting transforming growth factor-β2 and platelet-derived growth factor-B</t>
  </si>
  <si>
    <t>1. To evaluate the efficacy of UTMD-mediated intravitreal siRNA delivery on the progression of proliferative vitreoretinopathy in a PVR mouse model</t>
  </si>
  <si>
    <t>Saline-only control,
Control-siRNA-only
TGF-b2-siRNA-only 
PDGF-B-siRNA-only
TGF-b2-siRNA + PDGF-B-siRNA only</t>
  </si>
  <si>
    <t xml:space="preserve">1. UTMD+TGF-b2-siRNA+PDGF-B-siRNA reduces 14 and 28-day macroscopic and biological markers of proliferative retinopathy compared to all other groups. </t>
  </si>
  <si>
    <t xml:space="preserve">180 rats in total (all male, age: 10wks, weight: 200g)
Experiment 1: opthalmoscopic examination on days 14(n=60) and 28 (n=60) after PVR induction  
1.1 (control) 8ul NS (n=20)
1.2 8ul rAAV2-control siRNA (n=20)
1.3 8ul rAAV2-TGF-B2-siRNA (n=20)
1.4 8ul rAAV2-PDGF-B-siRNA (n=20)
1.5 8ul rAAV2 -TGF-B2-siRNA and rAAV2-PDGF-B-siRNA (n=20)
1.6 6ul rAAV2 -TGF-B2-siRNA and rAAV2-PDGF-B-siRNA + 2ul MBs + US  (n=20)
Experiment 2: histopathologic examination on days 14(n=24) and 28 (n=24) after PVR induction
2.1-2.6 as above (n=8 for each group)
Experiment 3: ELISA analysis of TGF-B2 and PDGF-B expression on days 14(n=24) and 28 (n=24) after PVR induction
3.1-3.6 as above (n=8 per group)
Experiment 4: RT-PCR analysis of TGF-B2 and PDGF-B mRNA expression
4.1-4.6 as above (n=8 per group) </t>
  </si>
  <si>
    <t>rAAV2-TGF-b2-siRNA, rAAV-PDGF-B-siRNA</t>
  </si>
  <si>
    <t>ELISA and therapeutic effect</t>
  </si>
  <si>
    <t>T14d
proliferative vitreoretinopathy was assessed using a 5 point scale: the average scores in groups 1-4 did not significantly differ (range of 1.8-1.9±0.4) whilst groups 5 and 6 showed a significantly reduced score of 1.1±0.05 and 1.0±0.04, respectively (p&lt;0.01)
T28d
groups 1-4 scores had significantly increased compared to T14d (3.3±1.5, 3.2±1.4 2.9±1.2 and 3.0±1.4 respectively, p=0.01) but  did not differ significantly between groups. groups 5 and 6 scores were significantly less than group2 1-4 (p&lt;0.01), and the score from group 6 was significantly lower than group 5 (1.5±0.2 and 1.9±0.6 respectively, p&lt;0.05)</t>
  </si>
  <si>
    <t>Between days 14-28, groups 1-4 had all displayed significant damage, including immune cell infiltration, retinal folds, retinal detachments and proliferative membrane formation. In group 5 and 6, histopathological changes progressed slowly, with group 6 showing significantly less immune infiltration, proliferative membrane formation and retinal detachments compared to group 5 (p&lt;0.05)</t>
  </si>
  <si>
    <t>Experiment 1: 
On day 14 and 28 there was no significant difference in PVR grade between 1.1-1.4 (p&gt;0.05) or between 1.5 and 1.6, but both 1.5 and 1.6 were significantly lower than 1.1-1.4 (p&lt;0.01). On day 28, all groups showed higher PVR grade than their respective day 14 grade, but only 1.1-1.4 were significantly raised (p&lt;0.01). 1.5 and 1.6 were again significantly lower grade than 1.1-1.4 (p&lt;0.01), and 1.6 was lower than 1.5 (p&lt;0.05).
Experiment 2: 
2.1-2.4 showed destructive damage on histo and these changes weren't significantly different between these groups (p&lt;0.05), but 2.5 and 2.6 both showed lighter histo changes than 2.1-2.4 (p value not reported). 2.6 had less histo changes than 2.5 (p&lt;0.05).
Experiment 3:
3.1-3.5 did not differ in their protein expression of TGF-B2 and PDGF-B on 14 and 28days, and for PDGF-B in each group they were significantly higher on day 28 cf day 14 (p&lt;0.05), but this was not seen in 3.5 and 3.6 in fact 3.6 showed a significant decrease in this aspect (p&lt;0.05). 3.6 showed decreased expression of TGF-B2 cf 3.1-3.5 (p&lt;0.01) on days 14 and 28 and decreased PDGF-B on day 28 (p&lt;0.05 for cw 3.5 and p&lt;0.01 for cw 3.1-3.4). 
Experiment 4:
4.1-4.4 did not differ in their mRNA expression of TGF-B2 and PDGF-B on 14 and 28days, and for PDGF-B in 4.1-4.3 they were significantly higher on day 28 cf day 14 (p&lt;0.05), but this was not seen in 4.4, 4.5 and 4.6 in fact 4.5 and 4.6 showed a significant decrease in this aspect (p&lt;0.01). 4.6 showed decreased expression of TGF-B2 mRNA cf 4.1-4.5 on days 14 and 28 (p&lt;0.01) and decreased PDGF-B mRNA on day 28 (p&lt;0.05 for cw 4.5 and p&lt;0.01 for cw 4.1-4.4).</t>
  </si>
  <si>
    <t>Students t test, one way ANOVA</t>
  </si>
  <si>
    <t>1. didn't report Aes but hard to say with the disease model induction
2. 'controls' for PVR induction was the right eye 
3. protein expression section poorly reported with group 5 (3.5) especially
4. number of rats used in each experiment doesn't add up to 30 per group?</t>
  </si>
  <si>
    <t>Lamy, R., E. Chan, H. Zhang, V. A. Salgaonkar, S. D. Good, T. C. Porco, C. J. Diederich and J. M. Stewart</t>
  </si>
  <si>
    <t>Eur J Pharm Sci</t>
  </si>
  <si>
    <t>Ultrasound-enhanced penetration of topical riboflavin into the corneal stroma</t>
  </si>
  <si>
    <t>1. To determine if ultrasound can improve the permeation of riboflavin through the corneal stroma</t>
  </si>
  <si>
    <t>1. Ultrasound significantly improves riboflavin penetration into the cornea compared to non-sonicated corneas, potentially through disruptions in the epithelial layer. Comparatively, soaking eyes in riboflavin after removing the epithelium significantly improved riboflavin uptake compared to sonication with the epithelium intact</t>
  </si>
  <si>
    <t>72 rabbit eyes in total 
Experiment 1: riboflavin penetration (n=62)
1.1 (control) untreated epithelium-on eyes (n=15)
1.2 (control) untreated epithelium-off eyes (n=16)
1.3 US-treated epithelium-on eyes with confocal analysis done with epithelium maintained (n=15)
1.4 US-treated epithelium-on eyes with confocal analysis done with epithelium removed (n=16)
Experiment 2: Temperature variation (n=10)
2.1(control) riboflavin solution at 24degrees (n=3)
2.2 riboflavin solution at 24degrees + US (n=3)
2.3 riboflavin solution at 34degrees + US (n=4)</t>
  </si>
  <si>
    <t>central cornea</t>
  </si>
  <si>
    <t>riboflavin</t>
  </si>
  <si>
    <t>fluorescence intensity</t>
  </si>
  <si>
    <t>not assessed, however the temperature rise was within the 'safe' range of 30-50degrees seen in a study on pig corneas</t>
  </si>
  <si>
    <t>not assessed</t>
  </si>
  <si>
    <t>1.3 showed significantly greater fluorescence intensity of riboflavin cf 1.1 (p&lt;0.001) indicating increased permeation w US Tx.
1.4 showed decreased fluorescence intensity of riboflavin than 1.2 (p&lt;0.0001) indicating epithelium-off eyes without US yield more riboflavin penetration
Results of Experiment 2 didn't undergo statistical analysis, seemed to show that US Tx increased temperature by about 6.1-7.5degrees irrespective of initial temperature with the highest value seen as 40.3degrees</t>
  </si>
  <si>
    <t>Two-sample Hotelling test</t>
  </si>
  <si>
    <t>results reporting of experiment 2 quite poor although just a proof of principle about safety parmeters</t>
  </si>
  <si>
    <t>M.; Patel Nabili, H.; Mahesh, S. P.; Liu, J.; Geist, C.; Zderic, V.</t>
  </si>
  <si>
    <t>Ultrasound Med Biol</t>
  </si>
  <si>
    <t>Ultrasound-enhanced delivery of antibiotics and anti-inflammatory drugs into the eye</t>
  </si>
  <si>
    <t>1. To investigate ultrasound enhancement of the delivery of ocular drugs through the cornea</t>
  </si>
  <si>
    <t>1. The molecules used in this study had similar physicochemical properties, but varied widely in their penetration, the reason for this is not yet known</t>
  </si>
  <si>
    <t>1. Ultrasound may improve the delivery of compounds into the eye through a range of parameters, however the characteristics of the delivered compound impact the magnitude of delivery, even in compounds with comparable hydrophilicity
2. Ultrasound-mediated corneal permeability appears to be most effective at lower frequencies (400-600KHz) and higher intensities (0.8-1.0!/CM^2), however these parameters coincide with the greatest amount of histological damage</t>
  </si>
  <si>
    <t>Sonic Concepts</t>
  </si>
  <si>
    <t>Sodium fluorescein, Tobramycin, Dexamethasone</t>
  </si>
  <si>
    <t>Spectrophotometer</t>
  </si>
  <si>
    <t>0.4
0.5
0.8
1.0</t>
  </si>
  <si>
    <t>0.3
0.5
0.8
1.0</t>
  </si>
  <si>
    <t>T=10m
Corneas treated at 1MHz and 1W/cm^2 showed minor structural damage with some cells missing.
Corneas treated at 0.4MHz and 1W/cm^2 showed damaged cells in two layers of epithelium, with missing cells.
Corneas treated at 0.6MHz and 1W/cm^2 showed severe damage with large areas of tissue detached or missing</t>
  </si>
  <si>
    <t>Wai-Leung Langston; Wong Suen, Hoi Sang; Yu, Yu; Lau, Laurence Chi Ming; Lo, Amy Cheuk-Yin; Chau, Ying</t>
  </si>
  <si>
    <t>Investigative ophthalmology &amp; visual science</t>
  </si>
  <si>
    <t>Ultrasound-mediated transscleral delivery of macromolecules to the posterior segment of rabbit eye in vivo</t>
  </si>
  <si>
    <t>1. To investigate the potential for low frequency ultrasound to deliver macromolecules to the posterior segment of the eye</t>
  </si>
  <si>
    <t>Total number and demographics not reported
Experiment 1: Effect of repeated US sonications on transcleral dextran permeation (after 6.5mins of topical dextran) (n=3)
1.1 (control) no US
1.2 one US application
1.3 two US applications
1.4 three US applications
Experiment 2: Duration of US enhancement, dextran solution applied for 15mins topically (n=3)
2.1 (control) no US application (same as 1.1)
2.2 0 days lag time to vitreal sampling (same as 1.4)
2.3 7 days lag time to vitreal sampling
2.4 14 days lag time to vitreal sampling
Experiment 3: electroretinography using photopic and scotopic a and b waves (n=20?)
3.1 4 days pre US Tx (3.2-3.4 normalized to this value)
3.2 1 day post US Tx (n=5)
3.3 7 days post US Tx (n=5)
3.4 14 days post US Tx (n=5)
Experiment 4: binocular indirect ophthalmoscopy (group details and n values not stated, presumed to be similar to Experiment 3)
Experiment 5: histological examination (n=9)
5.1 no US Tx (n=4)
5.2 US Tx histo analysis of the retina (n=5)
5.3 US Tx histo analysis of the US-treated area of retina (n=5)</t>
  </si>
  <si>
    <t>Cheng-Cheng ultrasonics</t>
  </si>
  <si>
    <t>70kDa FITC-dextrans</t>
  </si>
  <si>
    <t>fluorescence spectrophotometry</t>
  </si>
  <si>
    <t>1, 2 or 3</t>
  </si>
  <si>
    <t>300s</t>
  </si>
  <si>
    <t>indirect ophthalmoscopy showed no severe structural alteration in any group, neither was there evidence of haemorrhage, retinal detachment, edema of neovascularisation</t>
  </si>
  <si>
    <t>Experiment 1 showed that increasing the number of US sonications significantly increased the vitreal concentration of FITC-dextran with a negligible temp rise (p&lt;0.05 between 1.1-1.4 all groups).
2.3 showed a significant decrease in vitreal concentration cf 2.2 (p value not shown) and 2.4 showed undetectable vitral concetration equivalent to that of 2.1 suggesting barrier function of sclera is restored by 2weeks after multiple sonication.
Experiment 3 showed no significant difference between 3.1 and 3.2-3.4 (p&gt;0.05) and no difference between 3.2-3.4 (p&gt;0.05).
Experiment 4 showed no significant structural changes in retina and choroid, no haemorrhage, retinal detachment, oedema, neovascularisation or other damage.
Experiment 5 showed no significant difference in thickness of outer nuclear layer, total retina or sclera (p&gt;0.05) betwen no-US and US-Tx eyes. all layers of the retina present and no thinning or swelling, cells appeared normal and no evidence of cell death, and there was no difference in scleral fibre structure between groups.</t>
  </si>
  <si>
    <t>unpaired two-tailed students t test, one way ANOVA, Bonferroni's multiple comparison test</t>
  </si>
  <si>
    <t xml:space="preserve">n values universally poorly reported, and group characteristics for safety analyses undereported </t>
  </si>
  <si>
    <t>R.; Zhou Gao, X.; Yang, Y.; Wang, Z.</t>
  </si>
  <si>
    <t>Ultrasound in Medicine and Biology</t>
  </si>
  <si>
    <t>Transfection of wtp53 and Rb94 Genes Into Retinoblastomas of Nude Mice by Ultrasound-Targeted Microbubble Destruction</t>
  </si>
  <si>
    <t xml:space="preserve">1. To assess the efficacy of UTMD-mediated trans-blood-retinal barrier transfection of retinoblastoma xenografts </t>
  </si>
  <si>
    <t>1. Tranfection efficiency of the dual-recombinant gene was poorer than either single injected plasmid. Whilst it is possible this is due to the higher MW of the dual-gene plasmid, the size/transfection kinetics of blood-retinal barrier transfection needs to be elucidated
2. The interactions between wtp53 and Rb94 genes and how their combination can provide positive anti-tumour effects needs to be clarified</t>
  </si>
  <si>
    <t>1. UTMD-mediated transfection of retinoblastomas across the blood-retinal barrier significantly increases expression of selected plasmids, and apoptosis
2. The combination of multiple chemotherapeutic gene targets is more effective at inducing cancer cell apoptosis than individual gene transfection</t>
  </si>
  <si>
    <t>nude</t>
  </si>
  <si>
    <t>50 nude (nu/nu) mice total (age: 4wks, weight: 15-16g, athymic) were injected subretinally with human RB tumour cell line, only 40 were deemed tumour-bearing, n=8 for each group described (n value for each experiment not reported)
Experiment 1: RT-PCR 7 days post gene transfer (n values not reported) 
1.1 (control) US but no inj 
1.2 (control) blank plasmid + 0.05ml MB intravenous inj + US
1.3 0.05ml wtp53 plasmid + 0.05ml MB intravenous inj + US
1.4 0.05ml Rb94 plasmid + 0.05ml MB intravenous inj + US
1.5 0.05ml wtp53 &amp; Rb94 plasmid + 0.05ml MB intravenous inj + US
Experiment 2: Western Blot analysis for wtp53 &amp; Rb94  7 days post gene transfer (n values not reported)
2.1-2.5 as above
Experiment 3: Western Blot analysis for VEGF 7 days post gene transfer (n values not reported)
3.1-3.5 as above
Experiment 4: immunohistochemical analysis for MVD 7 days post gene transfer (microvessel density) 
4.1-4.5 as above
Experiment 5: TUNEL apoptosis (terminal deoxynucleotidyl transferase dUTP nick end labeling) and apoptotic index (AI) analysis 7 days post gene transfer (n values not reported)
5.1-5.5 as above</t>
  </si>
  <si>
    <t>CQMU</t>
  </si>
  <si>
    <t>pVIVO1-p53, pVIVO1-Rb94, pVIVO1-p53-Rb94</t>
  </si>
  <si>
    <t>RT-PCR and western blot</t>
  </si>
  <si>
    <t>24s</t>
  </si>
  <si>
    <t>in house microbubbles, tail vein injection</t>
  </si>
  <si>
    <t>500ul</t>
  </si>
  <si>
    <t>No assessment of treatment-associated macroscopic damage could be ascertained as xenografts dextroyed resident eye tissue</t>
  </si>
  <si>
    <t>Experiment 1 showed that wtp53 expression was significantly greater in 1.3 and 1.5 (p&lt;0.05) and that Rb94 expression was significantly greater in 1.4 and 1.5 (p&lt;0.05).
Experiment 2 showed obvious bands for wtp53 in 2.3 and 2.5, and for Rb94 in 2.4 and 2.5.
3.5 showed significantly less VEGF expression than 3.1-3.4 (p&lt;0.05).
4.5 showed significantly lower MVD than 4.1-4.4 (p&lt;0.05).
5.5 showed the most apoptotic cells, and 5.4 and 5.3 showed only a few apoptotic cells. 5.5 also had a significantly higher AI than 5.1-5.4 (p&lt;0.01)</t>
  </si>
  <si>
    <t>M.; Shenoy Nabili, A.; Chawla, S.; Mahesh, S.; Liu, J.; Geist, C.; Zderic, V.</t>
  </si>
  <si>
    <t>Ultrasound-enhanced ocular delivery of dexamethasone sodium phosphate: An in vivo study</t>
  </si>
  <si>
    <t>1. To determine ideal sonication parameters to deliver dexamethasone to the anterior segment of the eye through the cornea</t>
  </si>
  <si>
    <t>1. Macroscopic and histological assessment of corneal damage was undertaken in the acute setting post sonication, longer term assessment of corneal epithelial recovery after single and multiple sonicatons needs to be conducted</t>
  </si>
  <si>
    <t>20 rabbits total (1-2years), n=40 eyes (one eye of each animal was not treated sham or US and used for histo as controls)
Experiment 1: Chromatography of aqueous humour samples for DSP obtained 90mins after US Tx (n=20)
1.1 (control) DSP, no US (n=8 initially, only n=7 used in analysis)
1.2 DSP + US at 0.4MHz (n=6 initially, only n=5 used in analysis)
1.3 DSP + US at 0.6MHz (n=6)
Experiment 2: stereomicroscopy of the cornea immediately after US Tx and at 80mins post Us Tx
2.1 (control) DSP, no US (n=8)
2.2 DSP + US at 0.4MHz (n=6)
2.3 DSP + US at 0.6MHz (n=6)
Experiment 3: histological analysis using corneal damage classification classes 0-3 and epithelial, stromal and endothelial thickness measurements (n=40)
3.1 (control) the eyes not receiving any sham or US Tx (n=20)
3.2 (control) DSP, no US (n=8)
3.3 DSP + US at 0.4MHz (n=6)
3.4 DSP + US at 0.6MHz (n=6)</t>
  </si>
  <si>
    <t>Whole rabbit cornea</t>
  </si>
  <si>
    <t>Dexamethasone</t>
  </si>
  <si>
    <t>chromatography</t>
  </si>
  <si>
    <t>0.4
0.6</t>
  </si>
  <si>
    <t>T=0 and 80m
No gross damage of the cornea was detected immediately after or 80 minutes after treatment when using stereomicroscopy</t>
  </si>
  <si>
    <t>T=90m
Group 2 displayed significantly thinner corneal epithelium compared to group 1 (49% thinner p&lt;0.05) and group 3 decrease in epithelial thickness was not significant (19%) 
both group 2 and 3 displayed damage to the first layer of epithelium, with some samples displaying multiple layers of epithelial cells disrupted and some necrotic or missing cells</t>
  </si>
  <si>
    <t>1.2 and 1.3 both showed significantly higher DSP concentrations in aqueous humour than 1.1 (p&lt;0.01 and p&lt;0.05 respectively).
Experiment 2 showed no gross damage of the cornea immediately after US Tx or 80mins post US Tx.
3.3 and 3.4 both showed significantly increased epithelial damage cf 3.2 (p&lt;0.01 and P&lt;0.05 respecitvely) and cf 3.1 which showed no corneal epithelial damage at all (p value not reported).
3.3 showed significantly decreased corneal epithelial and endothelial thickness compared to 3.1 (p&lt;0.01 and p&lt;0.05 respectively), and a decrease in these were also seen for 3.4 but not significant (p&gt;0.05).
The temperature change from pre to post US Tx was 0-3degrees for 1.1, 3-6degrees for 1.2 and 4-5degrees for 1.3.</t>
  </si>
  <si>
    <t>t-test</t>
  </si>
  <si>
    <t>1. incomplete outcome data in chromatography (1 missing n from 400kHz and sham groups) but this is explained in results section as just being due to inadequate amount of sample so no bias 
2. stats software not reported</t>
  </si>
  <si>
    <t>Huang, D., L. Wang, Y. Dong, X. Pan, G. Li and C. Wu</t>
  </si>
  <si>
    <t>Int J Pharm</t>
  </si>
  <si>
    <t>A novel technology using transscleral ultrasound to deliver protein loaded nanoparticles</t>
  </si>
  <si>
    <t>1. To determine the sustained release and retention efficiency of nanoparticle-loaded protein when delivered transclerally using ultrasound</t>
  </si>
  <si>
    <t>Total number of rabbits not reported, age: 6months, weight: 2kg
Experiment 1: in vivo mucoadhesion (n=18) sacrificed at 10, 20 or 40mins post eye drop, using fluorescence microscopy 
1.1 (control) FITC-BSA eye drop (n=9); 1.2 FITC-BSA-SFN eye drop (n=9)
Experiment 2: ex vivo transcleral penetration using Franz Diffusion cell, using fluorescence microscopy to obtain a permeability coefficient
2.1 FITC-BSA (n&gt;2); 2.2 FITC-BSA + US 1MHz 0.5W/cm^2 (n&gt;2); 2.3 FITC-BSA-SFN (n&gt;2); 2.4 FITC-BSA-SFN + US 1MHz 0.5W/cm^2 (n&gt;2)
Experiment 3: ex vivo drug release study following Experiment 2 in which donor and receptor solutions were replaced with PBS and 0.5ml of receptor solution was analysed at time intervals up to 144hrs post Experiment 2 and assayed using fluorescence microscopy for cummulative amount of FITC-BSA released (ug/cm^2)
3.1-3.4 same as 2.1-2.4
Experiment 4: drug retention, frozen section following Experiment 3 using fluorescence microscopy by densitometry analysis 
4.1-4.4 same as 2.1-2.4 
Experiment 5: effect of frequency alteration on intrascleral fluorescence intensity using frozen section fluroescence microscopy
5.1 1MHz US for 5mins in Franz Diffusion cell with FITC-BSA-SFN (n&gt;2)
5.2 1MHz US for 5mins in Franz Diffusion cell with FITC-BSA-SFN + extra 10min diffusion time in the cell (n&gt;2)
5.3 3.3MHz US for 5mins in Franz Diffusion cellwith FITC-BSA-SFN + extra 10min diffusion time in the cell (n&gt;2)
Experiment 6: Slit lamp and fundoscopic examination post US Tx and temperature change pre and post US Tx
6.1 50ul PBS; 6.2 50ul PBS + US 1MHz, 0.5W/cm^2 for 5mins
Experiment 7: histological examination 
7.1 US Tx (parameters and n value not specified)</t>
  </si>
  <si>
    <t>Chattanooga</t>
  </si>
  <si>
    <t>Sclera</t>
  </si>
  <si>
    <t>Fluorescence spectroscopy</t>
  </si>
  <si>
    <t>1
3.3</t>
  </si>
  <si>
    <t>T=0 
slit lamp observation showed no complications such as corneal opacity, keratopathy or posterior synechia</t>
  </si>
  <si>
    <t>T=0 
histological analysis showed no obvious structural alteration or sclera</t>
  </si>
  <si>
    <t>1.2 showed consistently stronger and more expansive adhesion to the sclera than 1.1 (stat analysis not assessed).
2.2 and 2.4 both showed increased permeability coefficient cw 2.1 and 2.3 respectively (p&lt;0.05 and p&lt;0.01 respectively).
3.2 and 3.4 both showed increased drug release cw 3.1 and 3.4 respectively (stats not reported). On the first day, 3.2 drug release was higher than 3.4 but by day 6 3.4 was significantly higher than 3.1 (p&lt;0.01).
4.4 showed the strongest fluorescence intensity retained on the sclera (p&lt;0.001 cw 4.1).
5.2 showed significantly increased fluorescence intensity cf 3.3 and 3.1 (p&lt;0.05 and p&lt;0.01 respectively) suggesting that cavitation (cf mechanical stress) plays a larger role in intrascleral penetration of FITC-BSA-SFN and that acoustic streaming doesn't play a large role in intrascleral penetration.</t>
  </si>
  <si>
    <t>Students t test</t>
  </si>
  <si>
    <t>1. Experiment 3 measures cumulative amount of FITC-BSA released (ug/cm^2) but this doesn't account for there being different amounts in the sclera to begin with
2. selective outcome reporting of statistics in experiments especially 3
3. experiments 6 and 7 only assessing US safety not Tx safety</t>
  </si>
  <si>
    <t>S. K.; Zhou Murugappan, Y.</t>
  </si>
  <si>
    <t>Transsclera Drug Delivery by Pulsed High-Intensity Focused Ultrasound (HIFU): An Ex Vivo Study</t>
  </si>
  <si>
    <t>1. To investigate the feasibility of HIFU on transscleral drug delivery</t>
  </si>
  <si>
    <t xml:space="preserve">Number or details of animals not reported in total nor for any groups
Experiment 1: Drug delivery using fluorescence microscopy measuring BCA penetration, and Rhodamine 6G fluorescence area coverage and intensity
1.1 (control) no US
1.2 US PD 10ms
1.3 US PD 20ms
1.4 US PD 50ms
1.5 US PD 100ms
Experiment 2: Surface electron microscopy 
2.1 (control) no US
2.2 US PD 50ms </t>
  </si>
  <si>
    <t>HIFU</t>
  </si>
  <si>
    <t>Bicinichronic acid, Rhodamine 6G</t>
  </si>
  <si>
    <t>fluorescence microscopy</t>
  </si>
  <si>
    <t>variable</t>
  </si>
  <si>
    <t>10
20
50
100</t>
  </si>
  <si>
    <t>*treatment applied 100 pulses only*</t>
  </si>
  <si>
    <t>T=0
H&amp;E staining was not conducted, SEM images apparently show no dignificant morphological changes at any 50ms.
At 100ms, erosion at the corneal surface was seen</t>
  </si>
  <si>
    <t>Experiment 1 showed the BCA scleral penetration depth for 1.3 and 1.4 were significantly higher than 1.1 (p&lt;0.05). 1.5 showed completely penetration of BCA through the sclera but erosion on the surface was also found.
1.3 showed significantly greater fluorescence area coverage of Rhodamine 6G than 1.1 (p&lt;0.05), and 1.4 showed significantly greater fluorescence area coverage and fluorescence intensity than 1.1 (p&lt;0.05).
Experiment 2 showed no significant morphological change in 2.2 such as breakage or disorganisation of collagen fibrils or pore formation.</t>
  </si>
  <si>
    <t>two way ANOVA</t>
  </si>
  <si>
    <t>1. missing data for 100ms? Although they explained that erosion was evident so maybe they just excluded it
2. did they only use 50ms for SEM?
3. no n values or species etc 
they apparently used rhodamine dissolved in methanol, applied directly to the eye? Which would alter the permeability of the eye structures significantly.
Study also only assesses intrascleral drug delivery, not transscleral</t>
  </si>
  <si>
    <t>C.; Qian Wan, J.; Li, F.; Li, H.</t>
  </si>
  <si>
    <t>Molecular medicine reports</t>
  </si>
  <si>
    <t>Ultrasound-targeted microbubble destruction enhances polyethylenimine-mediated gene transfection in vitro in human retinal pigment epithelial cells and in vivo in rat retina</t>
  </si>
  <si>
    <t>1. To investigate the feasibility of UTMD-mediated transfection of rat retina, aided by plasmid-polyethylenimine conjugates</t>
  </si>
  <si>
    <t>1. Whilst polyethylenimine was mildly effective at transfecting retinal tissue alone, the addition of UTMD significantly improved the transfection efficiency</t>
  </si>
  <si>
    <t>32 rats total (adult, female, weight: 250g) 
Experiment 1: fluorescence microscopy on day 5 post gene transfer (n=24 eyes)
1.1 (control) 4ul PEI/pEGFP + 1ul NS (n=12 eyes)
1.2 4ul PEI/pEGFP + 1ul MB + US (n=12 eyes)
Experiment 2: frozen section on day 5 post gene transfer (n=4 eyes)
2.1 (control) 4ul PEI/pEGFP + 1ul NS (n=2 eyes)
2.2 4ul PEI/pEGFP + 1ul MB + US (n=2 eyes)
Experiment 3: histological examinaiton on day 5 post gene transfer (n=4 eyes)
3.1 (control) 4ul PEI/pEGFP + 1ul NS (n=2 eyes)
3.2 4ul PEI/pEGFP + 1ul MB + US (n=2 eyes)</t>
  </si>
  <si>
    <t>pEGFP-N1</t>
  </si>
  <si>
    <t>1.1 showed some negative EGFP expression and weak-positive expression, whereas 1.2 showed some weak positive expression and strong positive expression, and this difference was significant (p&lt;0.01).
Experiment 2 showed EGFP positive cells mainly distributed in the layer of the retina
3.2 showed no marked tissue damage.</t>
  </si>
  <si>
    <t>one-way ANOVA, Chi^2</t>
  </si>
  <si>
    <t>1. 16 rats per group total but they talk about '12 eyes' used for imaging 
2. didn't report group analysis for frozen section experiment 2</t>
  </si>
  <si>
    <t>H.; Qian Li, J.; Yao, C.; Wan, C.; Li, F.</t>
  </si>
  <si>
    <t>Journal of Gene Medicine</t>
  </si>
  <si>
    <t>Combined ultrasound-targeted microbubble destruction and polyethylenimine-mediated plasmid DNA delivery to the rat retina: Enhanced efficiency and accelerated expression</t>
  </si>
  <si>
    <t>1. To assess the enhancement of UTMD on PEI-mediated retinal cell transfection
2. To assess the possibility of prolonged and accelerated plasmid expression using a combination of PEI and UTMD</t>
  </si>
  <si>
    <t>1. The combination of PEI/plasmid and UTMD significantly increases transfection efficiency of retinal cells</t>
  </si>
  <si>
    <t>118 rats total (adult, female, 250g)
Experiment 1: pDNA expression by fluorescence microscopy using transfection efficiency scores on day 5 post gene transfer (n=26)
1.1 (control) 3.4ul PEI/pDNA + 1.6ul NS (n=6)
1.2 3.4ul PEI/pDNA + 1.6ul NS + US (n=6)
1.3 3.4ul PEI/pDNA + 1.6ul MB (n=6)
1.4 3.4ul PEI/pDNA + 1.6ul MB + US (n=6 intact fundus oculi and n=2 with neuroretina separated) 
Experiment 2: frozen section of eyeballs on day 5 post gene transfer with fluorescence microscopy (n=2)
2.1 1.4 3.4ul PEI/pDNA + 1.6ul MB + US (n=2)
Experiment 3: pDNA transfer efficiency by gene copy number using RT-PCR on day 3 post gene transfer (n=6)
3.1 (control) 3.4ul PEI/pDNA + 1.6ul NS (n=3)
3.2 3.4ul PEI/pDNA + 1.6ul MB + US (n=3)
Experiment 4: pDNA expression efficiency using EGFP mRNA levels from RT-PCR in separated neuroretina and RPE layers (n=6)
4.1 (control) 3.4ul PEI/pDNA + 1.6ul NS (n=3)
4.2 3.4ul PEI/pDNA + 1.6ul MB + US (n=3)
Experiment 5: pDNA expression efficiency and duration by fluorescence microscopy as in Experiment 1 on days 1, 3, 5, 7, 14 and 21 post gene transfer (n=62; six eyes per group per day)
5.1 (control) 3.4ul PEI/pDNA + 1.6ul NS (n=36)
5.2 3.4ul PEI/pDNA + 1.6ul MB + US (n=36)
Experiment 6: histological examination (n=6)
6.1 (control) untreated eyes (n=3)
6.2 3.4ul PEI/pDNA + 1.6ul MB + US examined on day 4 post gene transfer (n=3)</t>
  </si>
  <si>
    <t>fluorescence microscopy, mRNA expression</t>
  </si>
  <si>
    <t>1.6ul</t>
  </si>
  <si>
    <t>T=4d
There were no evident corneal or retinal tissue damage in group 4 found on histology. Cell morphology was regular and neatly arranged, no inflammatory cell infiltrates were observed</t>
  </si>
  <si>
    <t>1.4 showed significantly higher EGFP positive cell density than 1.1-1.3 (p&lt;0.05) and significantly higher fluorescence intensity than 1.1 (p&lt;0.01). There was no difference between 1.1-1.3 (p&gt;0.05) in this regard. 
Experiment 2 showed that EGFP expression mainly occurred in the layer of RPE cells and the neural retina.
3.2 showed significantly higher gene copies in the RPE and neural retina cf 3.1 (p&lt;0.001 for both locations).
4.2 showed significantly higher EGFP mRNA expression level cf 4.1  in both the RPE (p&lt;0.001) and neural retina (p&lt;0.01).
5.2 showed significantly higher EGFP expression scores than 5.1 on day 1 (p&lt;0.01), day 3 (p&lt;0.01) and day 5 (p&lt;0.05), however these scores declined in both groups after day 5 and there was no significant difference between 5.1 and 5.2 on days 7, 14 and 21 (p&gt;0.05).
Experiment 6 showed no evident corneal and retinal tissue damage in 6.2, no evident decrease in number of corneal or fundus cells, and no inflammatory cell infiltratation.</t>
  </si>
  <si>
    <t>Mann-Whitney test, ANOVA</t>
  </si>
  <si>
    <t>Wai-Leung Langston; Jiang Suen, Jun; Wong, Hoi Sang; Qu, Jianan; Chau, Ying</t>
  </si>
  <si>
    <t>Ultrasound in Medicine &amp; Biology</t>
  </si>
  <si>
    <t>Examination of Effects of Low-Frequency Ultrasound on Scleral Permeability and Collagen Network</t>
  </si>
  <si>
    <t>1. To investigate the structural alterations in scleral tissue caused by ultrasound-mediated transscleral drug delivery</t>
  </si>
  <si>
    <t>1. Transcleral ultrasound is capable of increasing the penetration of proteins into the sclera at a range of acoustic intensities. Increasing intensity in the range of causing stable cavitation improves penetration distance. However high intensities which induce inertial cavitation appear to reduce penetration compared to intensities causing stable cavitation
2. The range of acoustic intensities tested did not appear to alter scleral collagen organisation</t>
  </si>
  <si>
    <t>Total number of scleras in ex vivo (Experiments 1 and 2) possibly 96, total number of rabbits used in in vivo (Experiment 3) was 20
Experiment 1: ex vivo FITC-BSA penetration distance using fluorescence microscopy after 15min of FITC-BSA solution exposure (n=48 scleras)
1.1 (control) no US
1.2 US at 0.002 W/cm^2
1.3 US at 0.01 W/cm^2
1.4 US at 0.05 W/cm^2
1.5 US at 0.38 W/cm^2
1.6 US at 1.8 W/cm^2
Experiment 2: ex vivo image texture analysis of scleral interfibrillar matrix using second harmonic generation (SHG) imaging to examine entropy, fast fourier transform and gray-level co-occurence matrix anlyses domains (n=48 scleras)
2.1 (control) no US
2.2 US at 0.002 W/cm^2
2.3 US at 0.05 W/cm^2
2.4 US at 0.12 W/cm^2
2.5 US at 1.8 W/cm^2
Experiment 3: in vivo intraocular pressure measurement before and after US Tx (n=20)
3.1 (control) before US Tx (n=20)
3.2 after US at 0.002 W/cm^2 (n=5)
3.3 after US at 0.01 W/cm^2 (n=5)
3.4 after US at 0.05 W/cm^2 (n=5)
3.5 after US at 0.12 W/cm^2 (n=5)</t>
  </si>
  <si>
    <t>CCWS</t>
  </si>
  <si>
    <t>Scleral sections</t>
  </si>
  <si>
    <t>0.002
0.01
0.05
0.12
0.38
1.8</t>
  </si>
  <si>
    <t>Experiment 2: assessment of scleral structural changes due to ultrasound:
second harmonic generation imaging showed no significant difference in scleral structure when assessing collagen interlacing patterns or changes in the dominant slignment direction of fibres.</t>
  </si>
  <si>
    <t xml:space="preserve">1.2-1.6 all showed significantly higher IFTC-BSA penetration than 1.1 (p&lt;0.05), and 1.2-1.4 (the stable cavitation groups) showed significantly higher FITC-BSA penetration than 1.5 and 1.6 (the transient cavitation groups) (p value not stated).
Experiment 2 showed no observable changes in the collagen arrangement in any textural analysis domain, i.e. that no significant difference was observed between 2.1 and any of 2.2-2.5 (p&gt;0.01)
3.2-3.5 showed no significant difference cf 3.1 (p&gt;0.05) indicating IOP is unchanged by US Tx at low intensities </t>
  </si>
  <si>
    <t>two tailed t-test</t>
  </si>
  <si>
    <t xml:space="preserve">1. n values not stated 
2. species of sclera ex vivo not stated
3. p&gt;0.01 for experiment 2? Selective outcome reporting?
4. experimental methods very poorly described </t>
  </si>
  <si>
    <t>Shen, Xiaoli, Lina Huang, Dahui Ma, Jun Zhao, Yi Xie, Qiang Li, Aineng Zeng, Kun Zeng, Ruyin Tian, Tianfu Wang and Siping Chen</t>
  </si>
  <si>
    <t>Journal of Ophthalmology</t>
  </si>
  <si>
    <t>Ultrasound Microbubbles Enhance the Neuroprotective Effect of Mouse Nerve Growth Factor on Intraocular Hypertension-Induced Neuroretina Damage in Rabbits</t>
  </si>
  <si>
    <t>1. The intravitreal delivery of mouse nerve growth factor reduces hypertension-induced retinal damage.
2. The combination of UTMD and mouse nerve growth factor delivery significantly reduces hypertension-induced damage, helps maintain posterior segment structures and reduces flash visual evoked potential latency measurement.</t>
  </si>
  <si>
    <t xml:space="preserve">40 rabbits total (weight 1.5kg) had some of their aqueous humour replaced with compound carbomer solution until the IOP was &gt;22mmHg maintained for 4 weeks (except group A)
Experiment 1: Flash Visual Evoked Potential (F-VEP) measuring latency and amplitude (n=40)
1.1 (control) 0.1ml MB inj every week for 3 weeks (n=8) 
1.2 (IOH control) no Tx other than induction of IOH model (n=8)
1.3 IOH + 0.1ml mNGF every week for 3 weeks (n=8)
1.4 IOH + 0.1ml mNGF + US every week for 3 weeks (n=8)
1.5 IOH + 0.1ml mNGF + 0.1ml MB + US every week for 3 weeks(n=8)
Experiment 2: histological examination after 4weeks of Tx
2.1-2.5 same as 1.1-1.5 but unclear n values
Experiment 3: RGC counting with optical microscopy following sacrifice and retinal preparation after 4wks of Tx
3.1-3.5 same as 1.1-1.5 but unclear n values
Experiment 4: transmission electron microscopy (TEM) following sacrifice and retinal and optic nerve preparation after 4wks of Tx
4.1-4.5 same as 1.1-1.5 but unclear n values </t>
  </si>
  <si>
    <t>in house transducer</t>
  </si>
  <si>
    <t>Whole rabbit eye</t>
  </si>
  <si>
    <t>therapeutic effect</t>
  </si>
  <si>
    <t>7 days</t>
  </si>
  <si>
    <t>100ul</t>
  </si>
  <si>
    <t>T=28d
Group 2 displayed significant retinal layer distortion, with reduced numbers of retinal ganglion cells.
Group 3 and 4 displayed similar manifestations with higher numbers of retinal ganglion cells and a compartively orderly arrangement of retinal layers.
Group 5 was the most similar to group 1 (the normotensive control). Each layer of the retina ewas clear and arranged orderly and the number of retinal ganglion cells was higher than in groups 3 and 4.</t>
  </si>
  <si>
    <t>1.3-1.5 showed significantly decreased latency and increased amplitude cf 1.2 (p&lt;0.05 for 1.5 but p value not stated for 1.3 and 1.4), and there was no significant difference between groups 1.3-1.5 (p&gt;0.05).
2.2 showed structural distortion in each retinal layer, the inner and outer plexiform layers were thinner cf 2.1, vacuolar degeneration of RGCs was evident, and the nuclei of the inner nuclear layer were shallow dyeing and loosely arranged cf darker dyeing and compactly arranged in 2.1.
2.3 and 2.4 showed similar cellular morphology, that each retinal layer was distinct and orderly, sporadic vacuolar degeneration could be seen in RGC,and the inner and outer plexiform layers and inner/outer nuclear layers were similar to 2.2.
2.5 showed clear and orderly retinal layering, with few vacuolar degeneration in RGC seen, the inner/outer plexiform layers were nearly in normal range but the inner/outer nuclear layers were still less dyeing and loosely arranged.
3.5 showed significantly thicker retina and higher retinal RGC counts than 3.3 and 3.4 (p&lt;0.05) and 3.2?
4.2 retinal TEM showed some photoreceptor cell rupture with tumid and vacuolar degenerative mitochondria, rod outer segments had fuzzy skyline and decreased number of GCs, microfilament and microtubule components cf 4.1, and organelles almost disappeared. Optic Nevre TEM showed loose dissolved myelin sheath, the microfilaments and microtubules in the axoplasm became swallowing and vacuolar degenerative mitochondria could be seen.
4.3 and 4.4 retinal TEM were similar to eachother and showed mildly disordered arrangement of photoreceptor cells but no vacuolar degenerative mitochondria, GCs decreased in number cf 4.1 but there was homogenous chromatin seen in nuclei, and organelles could be seen with mild degeneration. Optic Nerve TEM showed attenuation of part of the myelin sheath, mild swallowing of the microtubules and microfilaments in the axoplasm, and vacuolar degenerative mitochondria could be seen.
4.5 retinal TEM showed similar structure of photoreceptor cells to 4.1 with no obvious degeneration, and GC showed normal structure, and clear organelles. Optic Nerve TEM showed complete structure of myelin sheath and no degneration of microfilaments, microtubules, or mitochondria could be seen.</t>
  </si>
  <si>
    <t>One-way ANOVA</t>
  </si>
  <si>
    <t>1. unclear when the F-VEP experiment was conducted
2. n values for experiments 3 and 4 were not stated
3. 1.1 assumed to be a non-IOH model control?</t>
  </si>
  <si>
    <t>Jing; Sun Du, Ying; Li, Feng-Hua; Du, Lian-Fang; Duan, You-Rong</t>
  </si>
  <si>
    <t>Journal of biosciences</t>
  </si>
  <si>
    <t>Enhanced delivery of biodegradable mPEG-PLGA-PLL nanoparticles loading Cy3-labelled PDGF-BB siRNA by UTMD to rat retina</t>
  </si>
  <si>
    <t xml:space="preserve">80 rats total (n=80 eyes) male, adult (10wks), weight: 200g
Experiment 1: fluorescence microscopy of fundus oculi with neuroretina separated from RPE cells on day 2 post inj. to determine uptake and distribution of Cy3-siRNA (n=15)
1.1 (control) 12ul NS (n=3)
1.2 9ul NPs + 3ul NS (n=3)
1.3 9ul NPs + 3ul MB (n=3)
1.4 9ul NPs + 3ul NS + US (n=3)
1.5 9ul NPs + 3ul MB + US (n=3) 
Experiment 2: flow cytometry of dissociated neuroretinal cells on day 2 post inj, to quantify transfection efficiency (n=20)
2.1-2.5 same as 1.1-1.5 but n=4 for each group
Experiment 3: qRT-PCR for PDGF-BB mRNA of RPE cells harvested on day 2 post inj but analysed on day 3, and periodically collected cell supernatants to measure protein PDGF-BB levels (n=30)
3.1-3.5 same as 1.1-1.5 but n=6 for each group
Experiment 4: histological examination on day 2 post inj (n=15)
4.1-4.5 same as 1.1-1.5 </t>
  </si>
  <si>
    <t>mPEG-PLGA-PLL nanoparticle</t>
  </si>
  <si>
    <t>Fluorescence microscopy and flow cytometry</t>
  </si>
  <si>
    <t>3ul</t>
  </si>
  <si>
    <t>1.1 showed no Cy3-siRNA positive cells, and 1.2 and 1.3 showed only a small number of scattered positive cells in the neural retina alone. 1.4 and 1.5 showed significantly higher cellular uptake than 1.2 and 1.3 (p values not reported) and a small number in the RPE layer, and 1.5 showed increased number and fluorescnet intensity than 1.4 in both the neural retina and RPE layer (p vlaues not reported).
2.2-2.5 all showed significantly greater trnasfection efficiency than 2.1 (p&lt;0.05), 2.4 and 2.5 showed significantly greater transfection efficiency than 2.2 (p&lt;0.001), and 2.5 showed significantly greater transfection efficiency than 2.4 (p&lt;0.001).
3.4 and 3.5 showed significantly lower PDGF-BB mRNA levels than 3.1-3.3 (p&lt;0.01), 3.5 showed significantly lower mRNA expression than 3.4 (p&lt;0.05) and there was no difference among 3.1-3.3 (p&gt;0.05).
3.5 showed significantly lower production of PDGF-BB protein than 3.4 (p&lt;0.01) and both 3.4 and 3.5 showed decreased production cf 3.1 (p values not stated).
Experiment 4 showed all layers of the retina were well preserved without photoreceptor loss, nuclear layer vacuolation or inflammation under 4.1-4.5.</t>
  </si>
  <si>
    <t>Y.; Suen Chau, W. L.; Tse, H. Y.; Wong, H. S.</t>
  </si>
  <si>
    <t>Ultrasound-enhanced penetration through sclera depends on frequency of sonication and size of macromolecules</t>
  </si>
  <si>
    <t xml:space="preserve">1. Penetration of dextrans is inversely proportional to increasing size and frequency.
2. At 0.04MHz, it takes 150 minutes to return 70kDa dextran penetration depths to control levels
3. Acoustic streaming contributes to dextran penetration when particle sizes are minimized, and US frequencies are minimized. acoustic streaming ceases to increase scleral penetration at particles equal to or greater than 150kDa when using US frequencies equal to or greater than 0.04MHz, and for particles equal to 70kDa acoustic streaming ceases to contribute to scleral permeability at frequencies of 1MHz and higher. </t>
  </si>
  <si>
    <t>Tektronix, CCWS, Precision Acoustics, BTL Industries</t>
  </si>
  <si>
    <t>Sclera section</t>
  </si>
  <si>
    <t>20kDa, 70kDa and 150kDa FITC-dextrans</t>
  </si>
  <si>
    <t>Fluorescence microscopy</t>
  </si>
  <si>
    <t>0.04
0.5
1
3</t>
  </si>
  <si>
    <t>Experiment 1: penetration depth of different sized dextrans using different frequencies
20kDa dextrans: groups 1.1, 1.4, 1.7 and 1.10 all penetrated the entire distance of the sclera, irrespective of US parameters.
70kDa dextrans: decreasing frequency significantly increased penetration depth. Group 1.2 penetrated the largest distance (304±20um), followed by 1.5, 1.8 and 1.11 (p&lt;0.05) (values not specified).
150kDa dextrans: decreasing frequency significantly increased penetration depth. Group 1.3 penetrated the largest distance whilst group 1.12 penetrated the least. (values not specified).
Experiment 2: time to restoration of original scleral permeability
groups 2.1 to 2.5 had significantly increased dextran penetration compared to controls, as time post sonication increased, the depth of dextran penetrance decreased (values not specified)
Experiment 3: assessment of acoustic streaming
At 0.04MHz, 20kDa dextran penetrated the entire sclera (~360±13um) whilst at 0.5MHz the same dextran penetrated 168±15um, at higher frequencies the penetration of 20kDa dextrans was reduced (values not stated). At 0.04MHz, 70kDa dextran penetrated 120±12um, which reduced at 0.5MHz (44±16um) and did not penetrate sclera at higher frequencies. 150kDa dextrans showed negligible penetration at all frequencies.</t>
  </si>
  <si>
    <t>two-tailed t-test</t>
  </si>
  <si>
    <t>1. Total number of rabbits or n values or characteristics not stated 
2. inadequate description of preparation of ex vivo tissue</t>
  </si>
  <si>
    <t>Di; Chen Huang, Ying-Shan; Thakur, Sachin S.; Rupenthal, Ilva D.</t>
  </si>
  <si>
    <t>European journal of pharmaceutics and biopharmaceutics : official journal of Arbeitsgemeinschaft fur Pharmazeutische Verfahrenstechnik e.V</t>
  </si>
  <si>
    <t>Ultrasound-mediated nanoparticle delivery across ex vivo bovine retina after intravitreal injection</t>
  </si>
  <si>
    <t>1. To assess the delivery of nanoparticles through vitreous and into retinal tissue using ultrasound</t>
  </si>
  <si>
    <t>1. Intravitreal ultrasound significantly increases the retinal uptake of nanoparticles within 30 seconds of sonication, extending the sonication duration to 120 seconds does not significantly increase the uptake. Repeated 30s sonications, 15 minutes apart does increase the uptake of nanoparticles to both the neural retina and retinal pigment epithelium.
2. Transscleral ultrasound significantly increases nanoparticle uptake into retina and repeated sonication also improves uptake further. There is no difference between intravitreal vs transscleral ultrasound when assessing uptake into retinal pigment epithelium, however intravitreal ultrasound increases neural retina uptake over transscleral ultrasound, however the experimental setup may not have been ideally comparable.
3. The application of transscleral ultrasound significantly increases the diffusion of injected nanoparticles through the vitreous both immediately (within 5 minutes) and over longer time periods (1 hour)</t>
  </si>
  <si>
    <t>Total eyeballs nor characteristics of bovine and porcine tissue donors not stated, however they mention that 'all studies were performed in triplicate'. NP suspension means HA-coated NPs with FITC-Cx43 MP at 20um. Experiments 1-4 were considered intravitreal as the US was applied within the eyecup, whereas Experiment 5 was transscleral as the US was applied to the posterior sclera (outside the eyecup)
Experiment 1: Effect of US duration on NP penetration (NP suspension in eye cups with vitreous removed, and incubation for 4hrs post US Tx) into neural retina and RPE/choroid
1.1 (control) 1ml NP suspension; 1.2 1ml NP suspension + 30s US; 1.3 1ml NP suspension + 120s US
Experiment 2: Duration of effect of US Tx on NP penetration in neural retina and RPE/choroid
2.1 control was 1.1; 2.2 1ml PBS + 30s US incubated for 15mins, then PBS was replaced by 1ml NP suspension and incubated for 4hrs
Experiment 3: reproducibility of US-enhanced NP penetration in neural retina ad RPE/choroid
3.1 control was 1.2; 3.2 1ml PBS + 30s US incubated for 15mins, then PBS replaced with 1ml NP suspension + 30s US and incubation for 4hrs
Experiment 4: repeatability of US-enhanced NP penetration in neural retina and RPE/choroid
4.1 1ml NP suspension + one 30s US Tx followed by 4hrs incubation; 4.2 1ml NP suspension + two 30s US Tx followed by 4hrs incubation; 4.3 1ml NP suspension + three 30s US Tx followed by 4hrs incubation
Experiment 5: transscleral US-enhanced NP penetration in neural retina and RPE/choroid
5.1-5.3 same as 4.1-4.3 but transscleral cf intravitreal
Experiment 6: NP diffusion in the intact bovine vitreous (20ul of NP suspension (200uM FITC-Cx43 MP) intravitreal inj following anterior segment removal). Images taken at baseline and 5min post inj
6.1 (control) no US (passive diffusion); 6.2 three 30s transscleral US applied with 1min intersonication time
Experiment 7: NP distribution in porcine vitreous following 20ul of NP suspension intravitreal inj, fluorescent intensity measured at injected side and non-injected side of vitreous 
7.1 (control) no US (passive diffusion); 7.2 three 30s transscleral US applied with 15min intersonication time
Experiment 8: histological examination 
8.1 (control) no US; 8.2 three 30s transscleral US applied with 15min intersonication time; 8.3 (positive control) US Tx of amplitude at 80% and duty cycle 0.8s for 1min
Experiment 9: temperature heat maps on the ocular surface 
9.1 (control) prior to US Tx; 9.2 after 30s US Tx; 9.3 (positive control) 30s US at 1MHz 2W/cm^2</t>
  </si>
  <si>
    <t>Enraf-Nonius</t>
  </si>
  <si>
    <t>sclera or retina</t>
  </si>
  <si>
    <t>FITC-connexin43 mimetic peptide</t>
  </si>
  <si>
    <t>1 to 3</t>
  </si>
  <si>
    <t>15 minutes for experiment 1,
1 minute for experiment 3</t>
  </si>
  <si>
    <t>T=4hr
microscopically, triple sonicated eyes were found to be unchanged when compared to control eyes. Integrity of retinal layers was maintained, retinal thickness and cell number were also normal</t>
  </si>
  <si>
    <t>1.2 showed significant increase in fluorescent intensity cf 1.1 (p&lt;0.05), but 1.3 and 1.2 were not significantly different (p&gt;0.05).
2.2 showed no difference to 2.1 (1.1) (p&gt;0.05) suggesting the retinal permeability due to US is transient.
3.2 showed no difference to 3.1 (1.2) (p&gt;0.05) suggesting ththe US-enhanced permeability is reproducible.
4.2 and 4.3 showed significantly greater fluorescence intensity than 4.1 in neural retina (p&lt;0.01 for 4.2 and p&lt;0.001 for 4.3) and RPE/choroid (p&lt;0.05 for 4.2 and p&lt;0.01 for 4.3), but no difference was observed between 4.2 and 4.3 (p&gt;0.05).
5.2 and 5.3 showed significantly greater fluorescence intensity than 5.1 in neural retina (p&lt;0.0001 for 5.2 and 5.3) and RPE/choroid (p&lt;0.05 for 5.2 and p&lt;0.001 for 5.3), and 5.3 showed significiantly greater fluorescence intensity than 5.2 in neural retina (p&lt;0.001) but no difference was observed between 5.2 and 5.3 in the RPE/choroid (p&gt;0.05).
4.3 showed significantly greater fluorescence intensity than 5.3 in the neural retina (p&lt;0.01) but not in the RPE/choroid (p&gt;0.05).
6.2 showed significantly increased distribution area (p&lt;0.0001) and decreased fluorescence intensity at the intiial injection site (p&lt;0.05) than 6.1.
7.1 showed significantly higher fluorescence intensity at the injection side than the non-injected side (p&lt;0.001) cf 7.2 showed no difference (p&gt;0.05) indicating that US yields a more uniform distribution in the vitreous.
8.2 showed no significant change in strutural components of retina, choroid and sclera with unchanged scleral fibre organisation cw 8.1 and no obvious swelling or thinning. 8.3 showed narrowing and dissociation of the collagen bundles and reduction in collagen fibril diameters in the sclera, whereas this was not observed in 8.1 or 8.2.
9.2 showed a rise of 1.3degrees which is below the limit of 1.5degrees set by the FDA. 9.3 showed a rise of 3degrees. The temperature rise observed in 9.2 and 9.3 was only at the US application site.</t>
  </si>
  <si>
    <t>two-way ANOVA and Tukey's multiple comparison</t>
  </si>
  <si>
    <t>1. Does 'all studies were performed in triplicate' mean n=3 for each group for each experiment? Don't think so</t>
  </si>
  <si>
    <t>Ricardo; Chan Lamy, Elliot; Lee, On-Tat; Phone, Audrey; Salgaonkar, Vasant A.; Diederich, Chris J.; Stewart, Jay M.</t>
  </si>
  <si>
    <t>American journal of translational research</t>
  </si>
  <si>
    <t>880 kHz ultrasound treatment for drug delivery to the vitreous humor</t>
  </si>
  <si>
    <t>1. To deliver fluorescein through the sclera using ultrasound</t>
  </si>
  <si>
    <t>32 rabbit eyes total, and 1 human eye? Characteristics of donor animals/human not stated.
Experiment 1: fluorescence concentration of vitreous samples after 60mins of exposure to topical fluorescein (n=22)
1.1 (control) no US (n=10)
1.2 US Tx for 10mins at the start of the 60min exposure (n=12)
Experiment 2: temperature change (pre and post US Tx) measured in the vitreous underneath the US treated area of sclera, and in the fluorescein solution (n=7)
2.1 US Tx for 10mins (n=7)
Experiment 3: effect of heating probe on fluorescence concentration in vitreous after 60mins of fluorescein exposure (n=3)
3.1 control was 1.1
3.2 heating probe applied for 10mins and set to maintain temp range similar to US Tx (n=3)
Experiment 4: temperature probes (one inside the eye cup and one in the vitreous) and infrared thermographic temperature images measuring temperature changes in same human eye
4.1 US Tx for 10mins with US colling system off 
4.2 US Tx for 10mins with US cooling system on</t>
  </si>
  <si>
    <t>sodium fluorescein</t>
  </si>
  <si>
    <t>1.2 showed significantly higher concentration of fluorescein in vitreous than 1.1 (p=0.036)
2.1 showed an increase in temperature of ~6.2degrees in the vitreous, and ~7.2degrees in the fluorescein solution in the eyecup.
3.2 showed no significant difference in the concentration of fluorescein cw 1.1 indicating that heat alone does not enhance permeability of fluorescein
4.2 showed a significant decrease in the final temperature of the eye cup solution than 4.1 (p&lt;0.0001) and this is depicted in the thermographic images, but no significant difference was observed in the intravitreal temperature (p&gt;0.05).</t>
  </si>
  <si>
    <t>students t test</t>
  </si>
  <si>
    <t>1. one human eye used for all of experiment 4
2. no details about species etc</t>
  </si>
  <si>
    <t>U.; Lee Jegal, J. H.; Lee, J.; Jeong, H.; Kim, M. J.; Kim, K. H.</t>
  </si>
  <si>
    <t>Sci Rep</t>
  </si>
  <si>
    <t>Ultrasound-assisted gatifloxacin delivery in mouse cornea, in vivo</t>
  </si>
  <si>
    <t>1. To enhance the transcorneal delivery of gatifloxacin using ultrasound</t>
  </si>
  <si>
    <t>9 mice total (6wks old) - n=8 eyeballs from 4 mice used in ex vivo, n=5 eyes from 5 mice in vivo
Experiment 1: assessment of 'corneal damage' using fluorescein staining and temperature measurement
1.1 (control) no US Tx + fluorescein for 10mins
1.2 US at 1W/cm^2 + fluorescein for 10mins
1.3 US at 1.3W/cm^2 + fluorescein for 10mins, then a second fluorescein Tx 60mins later
1.4 US at 1.5W/cm^2 + fluorescein for 10mins, then a second fluorescein Tx 60mins later
Experiment 2: gatifloxacin penetration ex vivo using TPM
2.1 (control) gatifloxacin for 10mins + no US Tx
2.2 gatifloxacin for 10mins + US at 1.3 W/cm^2
Experiment 3: qualitative and quantitative gatifloxacin penetration in vivo using TPM
3.1 and 3.2 same as 2.1 and 2.2
Expeirment 4: temporal changes of gatifloxacin distribution in vivo using TPM
4.1 and 4.2 same as 2.1 and 2.2</t>
  </si>
  <si>
    <t>Nepagene</t>
  </si>
  <si>
    <t>Whole mouse eye</t>
  </si>
  <si>
    <t>fluorescein, gatifloxacin</t>
  </si>
  <si>
    <t>Experiment 1: ex vivo topical application
Experiment 2: in vivo, topical application</t>
  </si>
  <si>
    <t>1.0
1.3
1.5</t>
  </si>
  <si>
    <t xml:space="preserve">1.1 showed no fluorescence in the cornea whilst 1.2 showed not much fluorescence in the cornea, whereas 1.3 and 1.4 showed uniform fluorescence - 1.4 moreso than 1.3. 1hr later, 1.4 showed fluorescence indicating damage was not temporary however 1.3 showed no fluorescence indicating recovery. The temperature change in 1.3 was 0.5degrees. 
2.1 showed strong gatifloxacin on the corneal surface and a little through the surface, whereas 2.2 showed greater gatifloxacin fluorescence on the corneal surface and just below the surface. 
3.2 showed a thicker band of gatifloxacin fluorescence cw 3.1 and this extended to below the epithelium, and this was reflected in the quantitative result that gatifloxacin intensities on the corneal surface were higher in 3.2 than 3.1.
4.2 showed increased gatifloxacin density on the corneal surface significantly in 0mins post incubation and maintained this on the corneal epithelium longer than 4.1. The decay rate of 4.2 was less than 4.1, and the ratio of total gatifloxacin intensity of 4.2 cf 4.1 was 127% at 0mins (p=0.007), 148% at 20mins (p=0.013), 179% at 40mins (p=0.0002) and 164% at 60mins (p=0.0001). </t>
  </si>
  <si>
    <t>1. stat tests not stated
2. n values for each experiment not stated 
3. 1.4 had localised fluorscein stain before Tx indicating corneal abrasion? 
4. only 3 eyes used in experiment 3? Figure 4?</t>
  </si>
  <si>
    <t>Sachin S.; Chen Thakur, Ying-Shan; Houston, Zachary H.; Fletcher, Nicholas; Barnett, Nigel L.; Thurecht, Kristofer J.; Rupenthal, Ilva D.; Parekh, Harendra S.</t>
  </si>
  <si>
    <t>Ultrasound-responsive nanobubbles for enhanced intravitreal drug migration: An ex vivo evaluation</t>
  </si>
  <si>
    <t>Johari Digital</t>
  </si>
  <si>
    <t>Sclera (exp 1, 2 and 3) and cornea (exp 3)</t>
  </si>
  <si>
    <t>5-TAMRA</t>
  </si>
  <si>
    <t>100 or 50% (separate experiments)</t>
  </si>
  <si>
    <t>60
240</t>
  </si>
  <si>
    <t>120 seconds</t>
  </si>
  <si>
    <t>in house</t>
  </si>
  <si>
    <t>Experiment 2
Sonication for 60s did not impact the integrity of cornea, sclera, lens or retinal tissues (group 2.1)
Increasing the sonication duration to 240s, damage was seen in tissues adjacent to the probe. Corneal sonication resulted in clouding to the lens whilst pars plana sonication resulted in significant tissue dehydration and retinal delamination (group 2.2)</t>
  </si>
  <si>
    <t>Experiment 1: assessment  of nanobubble movement after multiple sonications:
Group 1.1 did not display significant posterior movement in the timeframe assessed. Comparatively gropu 1.2, 1.3 and 1.4 showed significant posterior segment migration (28.6±8.5%, 45.1±11.4% and 47.8±15.2%, p&lt;0.001) and groups 1.3 and 1.4 showed significantly greater migration compared to group 1.2 (p&lt;0.01).
Experiment 3: Assessment of transducer positioning on microbubble migration:
ocular section were quartered into 4 sections, anterior near injection site (AN), posterior near injection site (PN), anterior far from injection site (AF) and posterior far from injection site (PF).
Group 3.2 found 56.5±8.9% of the dose was transferred to the AF portion of the eye (p&lt;0.0001). Group 3.3 showed 36.3±4.2% of the dose was delivered into the PN region (p&lt;0.0001). neither group delivered a significant dose to the PF portion, which received less than 10% of the dose in all groups.</t>
  </si>
  <si>
    <t>Two-way ANOVA and Shapiro-Wilk normality test</t>
  </si>
  <si>
    <t>1. species not stated 
2. n values not stated</t>
  </si>
  <si>
    <t>Y.; Dixit Touahri, R.; Kofoed, R. H.; Miloska, K.; Park, E.; Raeisossadati, R.; Markham-Coultes, K.; David, L. A.; Rijal, H.; Zhao, J.; Lynch, M.; Hynynen, K.; Aubert, I.; Schuurmans, C.</t>
  </si>
  <si>
    <t>Theranostics</t>
  </si>
  <si>
    <t>Focused ultrasound as a novel strategy for noninvasive gene delivery to retinal Müller glia</t>
  </si>
  <si>
    <t>1. To assess the efficiency of muller cells transfection using UTMD-mediated blood-retinal barrier AAV delivery</t>
  </si>
  <si>
    <t>1. Intravitreal microbubble delivery combined with ophthalmic ultrasound is capable of opening the blood-retinal barrier and delivering macromolecules into the retina.
2. Trans-blood-retinal barrier transfection of retinal muller cells is possible using a combination of ultrasound and microbubbles when delivered systemically. This treatment only appears to be effective at high AAV concentrations</t>
  </si>
  <si>
    <t xml:space="preserve">Total number of animals not stated, demographics differed per experiment and species as described
Experiment 1: 7month old C3H/He-C57BL/6 female mice intravenous inj of AAV-PHP.eB-CAG-GFP, brain and eyes were harvested for immunostaining 3wks later
1.1 selective staining of different retinal and brain cells using specific cell markers 
Experiment 2: 6week old Sprague-Dawley rats intravitreal inj of AAV2/8-GFAP-mCherry, retina harvested for immunostaining 3wks later (n=2)
2.1 selective staining of different retinal cells using specific cell markers
Experiment 3: MR imaging to select four US targets of 6 rat eyes prior to US Tx and gadolinium enhancement MRI for BRB permeabilisation (n=6)
3.1 US + intravenous MB
Experiment 4: Evans blue permeability assay on 6 rats with harvesting and sectioning of eyes 30mins after Tx (n=6)
4.1 US + intravenous MB and intravenous Evans blue dye
Experiment 5: retinal damage assessed on 6 rats sing immunofluorescence for GFAP, CD41, Fibrinogen and Terr119, and histological analysis (n=6)
5.1 US 30mins prior to harvesting 
Experiment 6: transfection of AAV2/8-hGFAP-mCherry into 3 rats, eyes were harvested 3wks later and co-immunolabelling of mCHerry/Sox9 and mCherry/aldolase to assess for transduction into Muller glia and astrocytes respectively (n=3)
6.1 US + IV MB + IV AAV2/8-hGFAP-mCherry at 2.5x10^9GC/g
6.2 US + IV MB + IV AAV2/8-hGFAP-mCherry at 1.2x10^8GC/g
Experiment 7: peripheral organ harvesting 4wks after IV inj of AAV2/8-hGFAP-mCherry for Western blotting and immunohistochemical analyses (n=3)
7.1 liver, kidney, muscle, lung, testes and heart harvested </t>
  </si>
  <si>
    <t>AAV2/8-GFAP-mCherry</t>
  </si>
  <si>
    <t>0.36-0.84</t>
  </si>
  <si>
    <t>0.343-0.8</t>
  </si>
  <si>
    <t>0.2ml/kg</t>
  </si>
  <si>
    <t>T=30m
In experiment 1, 1 in 6 rats showed disruption of retinal layers.</t>
  </si>
  <si>
    <t>1.1 showed that the AAV-PHP.eB capsid can target a variety of brain and retinal cells but not Muller glia.
2.1 showed AAV2/8-hGFAP-mCherry can transfect mCherry in in vivo rats.
3.1 showed 3 out of 6 rats with gadolinium enhancement indicative of BRB permeabilisation (1 of which showed weak enhancement, 1 showed medium and 1 showed srong).
4.1 showed Evans blue dye and IgG and IgM molecules in the retina, especially inner nuclear layer and ganglion cell layer, but little evidence of uptake through the choroid into the retina.
5.1 showed elevated GFAP in 1/6 rats, CD41 was not observed in any rats, fibrinogen was observed in 2/6 rats and Terr119 was detected in 2/6 rats. histology analysis of 5.1 showed morphological damage in 1/6 rats.
6.2 showed no transduction, whereas 6.1 showed transduction in Muller glia and astrocytes.
7.1 showed a strong immunoreactive band on western blotting from liver, kidney and muscle, but not testes, and immunoreactive cells were also observed in tissue sections of the heart and kidney.</t>
  </si>
  <si>
    <t xml:space="preserve">1. no controls
2. no clear protocol, could definitely be some selective outcome reporting </t>
  </si>
  <si>
    <t>Z.; Aresdhayana Sun, M.; Lu, Z. W.; Chung, J. T.; Lau, L. C. M.; Chau, Y.</t>
  </si>
  <si>
    <t>Investigative Ophthalmology and Visual Science</t>
  </si>
  <si>
    <t>Low frequency ultrasound-mediated transcorneal delivery of riboflavin for corneal collagen crosslinking in treating keratoconus</t>
  </si>
  <si>
    <t>1. To assess the mechanisms of improved transcleral riboflavin delivery using low frequency ultrasound</t>
  </si>
  <si>
    <t>1. Increasing sonication power appear to improve permeability, in addition corneoscleral application o fUS appears to improve delivery to the anterior segment of the eye compared to conreal US delivery.
Increasing sonication duration increases permeability at higher powers
2. The tight junction proteins ZO-1 and Occludin appear to be responsive to ultrasound application. with ZO-1 signal reducing at low sonication power, but not high, and with occludin decreasing signal intensity at higher sonication powers</t>
  </si>
  <si>
    <t>unk (pig) or NZW (rabbit)</t>
  </si>
  <si>
    <t>Fu Keda</t>
  </si>
  <si>
    <t>cornea</t>
  </si>
  <si>
    <t>Experiment 1: ex vivo topical application using Franz diffusion cell
Experiment 2: ex vivo topical application
Experiment 2: in vivo, topical application</t>
  </si>
  <si>
    <t>0.07
0.31
1.22</t>
  </si>
  <si>
    <t>0.041
0.082
0.165</t>
  </si>
  <si>
    <t>0.2
0.4
0.8</t>
  </si>
  <si>
    <t>600 or 1800</t>
  </si>
  <si>
    <t xml:space="preserve">The total number of animals used is not stated, animals were split across 3 experiments: 
Experiment 1: assessment of transcorneal permeability using Franz diffusion cells
no values were stated for any result and the significance levels were not specified to a particular result either. In general, increasing sonication power increased permeability, however no increase in permeability was seen above 0.31W/cm^2 in corneal sections, and the permeability decreased from 0.31W/cm^2 to 1.22W/cm^2 in the corneoscleral groups. In general, corneaoscleral application of ultrasound showed improved permeability after ultrasound compared to corneal application.
Experiment 2: assessment of transcorneal permeability using porcine eyes
no specific values were stated. In general increasing sonicaton time significantly increased the delivery of riboflavin into the aqueous humour for higher sonication powers. the effect was greater using corneoscleral application as opposed to corneal. increasing sonication power also increased riboflavin delivery between group 2.4 and 2.6 (p&lt;-.-3) and between 2.8 and 2.12. 
Experiment 2: assessment of US mediated biological effects
Group 3.2 showed loss of ZO-1 signal in epithelium, which returned in group 3.3. Both group 3.2 and 3.3 showed decreased Occludin compared to 3.1, however in 3.3 the loss of signal was greater.
</t>
  </si>
  <si>
    <t>two way ANOVA with Bonferroni's multiple comparison test</t>
  </si>
  <si>
    <t>Number</t>
  </si>
  <si>
    <t>1. Corneal permeability of atenolol, carteolol, timolol and betaxolol was increased with simultaneous US exposure of durations above 30minutes and 60 minutes (and 10minutes for timolol). 
2. US exposure prior to drug administration only yielded significant increased permeability in certeolol and timolol
3. Betaxolol, the most lipophilic of the 4 drugs, showed the greatest increased permeability after 60minutes of simultaneous US exposure. In addition when delivering lipophilic drug, increasing lipophilicity increases permeability</t>
  </si>
  <si>
    <t xml:space="preserve">1. Determine reversibility of structural corneal changes 
2. Determine the increased permeability at various US intensities, frequencies, exposure durations and temperatures
3. Resolve the mechanisms of US effects on the cornea </t>
  </si>
  <si>
    <t>Exposure to drug solution without ultrasound (controls and treatment from separate rabbits)</t>
  </si>
  <si>
    <t>1. US parameters need to be optimized to improve transfection efficiencies in this tissue
2. Studies using alternate gene delivery vehicles combined with ultrasound need to be conducted to evaluate the potential to improve gene transfection efficiency</t>
  </si>
  <si>
    <t>1. Focussed ultrasound is capable of disrupting the blood-retinal barrier in the presence of systemically circulating microbubbles.
2. Increasing sonication pressure increases the extent of disruption, but also increases the extravasation of erythrocytes into retinal parenchyma.
3. Blood-retinal barrier permeability is restored within 3 hours post sonication</t>
  </si>
  <si>
    <t>Results from study</t>
  </si>
  <si>
    <t>Reported AEs</t>
  </si>
  <si>
    <t>Strength of results</t>
  </si>
  <si>
    <t>Significance method</t>
  </si>
  <si>
    <t>Comments</t>
  </si>
  <si>
    <t>In vivo cornea</t>
  </si>
  <si>
    <t>Ex vivo through a Franz diffusion cell</t>
  </si>
  <si>
    <t>Topical to ex vivo eye</t>
  </si>
  <si>
    <t>In vivo intracorneal injection</t>
  </si>
  <si>
    <t>In vivo intraconjunctival injection</t>
  </si>
  <si>
    <t>Ex vivo delivery to vitreal cavity</t>
  </si>
  <si>
    <t>In vivo, subretinal injection</t>
  </si>
  <si>
    <t>In vivo, either intravitreal injection, tail vein injection or retroblulbar injection</t>
  </si>
  <si>
    <t>In vivo, tail vein injection or intravitreal injection</t>
  </si>
  <si>
    <t>In vivo, intravitreal injection</t>
  </si>
  <si>
    <t>In vivo intracilliary injection</t>
  </si>
  <si>
    <t>In vivo, tail vein injection</t>
  </si>
  <si>
    <t>Ex vivo, topical application</t>
  </si>
  <si>
    <t>Ex vivo, topically through a Franz diffusion cell</t>
  </si>
  <si>
    <t>In vivo, topical application</t>
  </si>
  <si>
    <t>Ex vivo, intravitreal injection</t>
  </si>
  <si>
    <t>Single-element transducer</t>
  </si>
  <si>
    <t>Single-element focused transducer</t>
  </si>
  <si>
    <t>Fluorescence spectropphotometer</t>
  </si>
  <si>
    <t>Fluorescence spectrophotometer</t>
  </si>
  <si>
    <t>Cationic liposome</t>
  </si>
  <si>
    <t>T=1hr
Light microscopy showed surface epithelial cells were swollen and lighter in color. In addition, TEM micrographs showed surface epithelial cells were sometime absent. SEM micrographs showed holes in corneal epithelium 3-10um in diameter in 8 of 9 treated corneas, and Nil controls</t>
  </si>
  <si>
    <t>T=48 Nil gross changes reported</t>
  </si>
  <si>
    <t>T=42 Nil corneal damage reported
1. no corneal damage observed 
2. US intensity greater than 3 W/cm2 caused immediate stromal haziness, which resolved spontaneously with no treatment (this data was not shown).</t>
  </si>
  <si>
    <t>T96hr Nil reported
not reported, although rat numbers declined in all groups, however the experiment duration was long (4months and they were already adult)</t>
  </si>
  <si>
    <t>T96hr Nil deleterious changes seen</t>
  </si>
  <si>
    <t>Experiment 1: T=28 days
H&amp;E stain was unable to elucidate retinal structure in groups 1.3 and 1.4, some inflammatory cells were present in the retina of group 1.2, and Nil nefarious changes were seen in group 1.1
Experiment 2:
Nil signs of retinal inflammation or pathology were seen in any group</t>
  </si>
  <si>
    <t>Nil reported</t>
  </si>
  <si>
    <t>Histological examination of the retina revealed Nil changes after ultrasound treatment. However, histological analysis of the sclera was not conducted</t>
  </si>
  <si>
    <t>36 rats in total (72 eyes) across two experiments:
Experiment 1: assess kinetics of reporter gene expression over time
1.1 plasmid only, 7 days (n=5)
1.2 plasmid + US, 7 days (n=5)
1.3 plasmid + MB, 7 days (n=4)
1.4 plasmid + MB + US, 7 days (n=6)
1.5 plasmid only, 30 days (n=4)
1.6 plasmid + US, 30 days (n=4)
1.7 plasmid + MB + US, 30 days (n=4)
Experiment 2: assess localization of b-galactosidase activity
2.1 Nil treatment, 7 days (n=1)
2.2 plasmid + US, 7 days (n=1)
2.3 plasmid + MB, 7 days (n=1)
2.4 plasmid + MB + US, 7 days (n=1)</t>
  </si>
  <si>
    <t>T7 and 30 days: Nil signs of inflammation or gross ocuklar damage</t>
  </si>
  <si>
    <t>Histological examination of the retina revealed Nil changes 12 hours after ultrasoun, compare to control. Histological analysis of the sclera was not conducted</t>
  </si>
  <si>
    <t>T24 and T74 hours:
slit lamp biomicroscopy showed no obvious tissue damage (Nil cells in anterior chamber, Nil preretinal haemorrhage, and an intact bulb shape)</t>
  </si>
  <si>
    <t>1. Group 1 showed Nil transfected cells (control), whilst groups 2 and 3 showed significant increases in mean transfected cells per visual field (4.2±2.7 and 32.0±4.9 respectively, p&lt;0.01). Group 3 also showed significantly greater transfection compared to group 2 (p&lt;0.01)</t>
  </si>
  <si>
    <t xml:space="preserve">Total eyes used not reported, some were removed before treatment. Numbers listed below relate to the number analyzed:
experiment 1: fluorescein permeability
1.1 Nil ultrasound (n=9)
1.2 0.4MHz, 1W/cm^2 (n=9)
1.3 0.6MHz 1W/cm^2 (n=13)
1.3 0.8MHz 1W/cm^2 (n=9)
1.4 1.0MHz 1W/cm^2 (n=12)
Experiment 2: tobramycin
2.1 Nil ultrasound (n unk)
2.2 0.4MHz + 0.5W/cm^2 (n unk)
2.3 0.4MHz + 0.8W/cm^2 (n unk)
2.4 0.4MHz + 1.0W/cm^2 (n unk)
2.5 0.6MHz + 0.5W/cm^2 (n unk)
2.6 0.6MHz + 0.8W/cm^2 (n unk)
2.7 0.6MHz + 1.0W/cm^2 (n unk)
2.8 0.8MHz + 0.4W/cm^2 (n unk)
2.9 0.8MHz + 0.8W/cm^2 (n unk)
2.10 0.8MHz + 1.0W/cm^2 (n unk)
2.11 1.0MHz + 0.5W/cm^2 (n unk)
2.12 1.0MHz + 0.8W/cm^2 (n unk)
2.13 1.0MHz + 1.0W/cm^2 (n unk)
Experiment 3: Dexamethasone
3.1 Nil ultrasound (n unk)
3.2 0.4MHz + 0.3W/cm^2 (n=6)
3.3 0.4MHz + 0.5W/cm^2 (n=6)
3.4 0.4MHz + 0.8W/cm^2 (n=6)
3.5 0.4MHz + 1.0W/cm^2 (n unk)
3.6 0.6MHz + 0.3W/cm^2 (n=6)
3.7 0.6MHz + 0.5W/cm^2 (n=8)
3.8 0.6MHz + 0.8W/cm^2 (n=8)
3.9 0.6MHz + 1.0W/cm^2 (n unk)
3.10 0.8MHz + 0.5W/cm^2 (n=6)
3.11 0.8MHz + 0.8W/cm^2 (n=6)
3.12 0.8MHz + 1.0W/cm^2 (n unk)
3.13 1.0MHz + 0.5W/cm^2 (n=5)
3.14 1.0MHz + 0.8W/cm^2 (n=6)
</t>
  </si>
  <si>
    <t>Experiment 1:
a statistically significant increase in permeability was seen in all cases over control. Groups 1.2, 1.3, 1.4 and 1.5 had increased permeability at 126%, 121%, 47% and 65% respectively (p&lt;0.05).
Experiment 2: 
The increase in tobramycin corneal permeability ranged from 14-46.9% depending on the ultrasound parameter combination (Nil values specified) however no statistical significance was achieved in any group.
Experiment 3:
statistically significant (p&lt;0.05%) increase in permeability was seen in all groups except for groups 2.12 and 2.13, however not all values were specified</t>
  </si>
  <si>
    <t>Nil identified</t>
  </si>
  <si>
    <t>T=10m
Nil histological Aes were found, Nil thinning or swelling was observed and cells appeared normal with Nil pyknotic or condensed nuclei</t>
  </si>
  <si>
    <t>T=0 
Nil reported</t>
  </si>
  <si>
    <t>T=5d
Nil reported</t>
  </si>
  <si>
    <t>T=5d
H&amp;E staining revealed Nil abnormal tissue damage was present in the sonicated group</t>
  </si>
  <si>
    <t>1. UTMD significantly improved the delivery and expression of nanoparticle-loaded siRNA in rat retina compared to ultrasound alone, however ultrasound alone increased delivery compared to Nil ultrasound</t>
  </si>
  <si>
    <t>T=2d
Nil inflammatory cell infiltration, nuclear layer vacuolation or photoreceptor loss was seen in any group</t>
  </si>
  <si>
    <t>The total number of eyes used is not reported. Scleral tissue was split across three experiments:
Experiment 1: penetration depth according to particle size and US frequency:
1.1 0.04MHz US + 20kDa dextran (n=3)
1.2 0.04MHz US + 70kDa dextran (n=3)
1.3 0.04MHz US + 150kDa dextran (n=3)
1.4 0.5MHz US + 20kDa dextran (n=3)
1.5 0.5MHz US + 70kDa dextran (n=3)
1.6 0.5MHz US + 150kDa dextran (n=3)
1.7 1MHz US + 20kDa dextran (n=3)
1.8 1MHz US + 70kDa dextran (n=3)
1.9 1MHz US + 150kDa dextran (n=3)
1.10 3MHz US + 20kDa dextran (n=3)
1.11 3MHz US + 70kDa dextran (n=3)
1.12 3MHz US + 150kDa dextran (n=3)
Experiment 2: scleral permeability post sonication
2.1 0.04MHz + 70kDa dextran applied 0min post ultrasound (n=unk)
2.2 0.04MHz + 70kDa dextran applied 15min post ultrasound (n=unk)
2.3 0.04MHz + 70kDa dextran applied 30min post ultrasound (n=unk)
2.4 0.04MHz + 70kDa dextran applied 60min post ultrasound (n=unk)
2.5 0.04MHz + 70kDa dextran applied 90min post ultrasound (n=unk)
2.6 0.04MHz + 70kDa dextran applied 120min post ultrasound (n=unk)
2.7 0.04MHz + 70kDa dextran applied 150min post ultrasound (n=unk)
2.8 0.04MHz + 70kDa dextran applied 180min post ultrasound (n=unk)
2.9 Nil ultrasound + 70kDa dextran applied 0min post ultrasound (n=unk)
Experiment 3: assessment of acoustic streaming
parameters mimicked experiment 1</t>
  </si>
  <si>
    <t>the total number of eyes used was not reported. Bovine and porcine eyes were split across three experiments:
Experiment 1: assessment of nanobubble movement after multiple sonications (bovine eyes)
1.1 Nil US (n≥3)
1.2 single sonication cycle (n≥3)
1.3 two sonication cycle (n≥3)
1.4 three sonication cycles (n≥3)
Experiment 2: assessment of damage (bovine eyes)
2.1 sonication applied for 60s (n≥3)
2.2 sonication applied for 240s (n≥3)
Experiment 3: assessment of transducer positioning on nanobubble migration (porcine eyes)
3.1 Nil US (n≥3)
3.2 Pars plana US (n≥3)
3.3 Corneal US (n≥3)</t>
  </si>
  <si>
    <t>T=21 days
Nil observed</t>
  </si>
  <si>
    <t xml:space="preserve">The total number of animals used is not stated, animals were split across 3 experiments: 
Experiment 1: assessment of transcorneal permeability using Franz diffusion cells
1.1 Nil US corneal section (n=6)
1.2 0.07W/cm^2 corneal section (n=6)
1.3 0.31W/cm^2 corneal section (n=6)
1.4 1.22W/cm^2 corneal section (n=6)
1.5 Nil US corneoscleral section (n=6)
1.6 0.07W/cm^2 corneoscleral section (n=6)
1.7 0.31W/cm^2 corneoscleral section (n=6)
1.8 1.22W/cm^2 corneoscleral section (n=6)
Experiment 2: assessment of transcorneal permeability using porcine eyes
2.1 0.07W/cm^2 for 10min, corneal  (n=4)
2.2 0.07W/cm^2 for 30min, corneal  (n=4)
2.3 0.31W/cm^2 for 10min, corneal  (n=4)
2.4 0.31W/cm^2 for 30min, corneal  (n=4)
2.5 1.22W/cm^2 for 10min, corneal  (n=4)
2.6 1.22W/cm^2 for 30min, corneal  (n=4)
2.7 0.07W/cm^2 for 10min, corneoscleral  (n=4)
2.8 0.07W/cm^2 for 30min, corneoscleral  (n=4)
2.9 0.31W/cm^2 for 10min, corneoscleral  (n=4)
2.10 0.31W/cm^2 for 30min, corneoscleral  (n=4)
2.11 1.22W/cm^2 for 10min, corneoscleral  (n=4)
2.12 1.22W/cm^2 for 30min, corneoscleral  (n=4)
Experiment 2: assessment of US mediated biological effects
3.1 Nil US (n=unk)
3.2 0.07W/cm^2 for 30min (n=unk)
3.3 0.31W/cm^2 for 30min (n=unnk)
</t>
  </si>
  <si>
    <t>T=30m
after 10 min US, 0.07W/cm^2 resulted in Nil tissue changes compared to control samples. Comparatively, 0.31W/cm^2 resulted in disruption of the corneal epithelium, with lighter cells present.</t>
  </si>
  <si>
    <t>Liposomes or VEGF2-targeting liposomes</t>
  </si>
  <si>
    <t>Lipofectamine</t>
  </si>
  <si>
    <t>Silk fibroin nanoparticles</t>
  </si>
  <si>
    <t>Polyethylenimine</t>
  </si>
  <si>
    <t>Hyaluronic acid coated human serum albumin nanoparticles</t>
  </si>
  <si>
    <t>Echogenic liposomes</t>
  </si>
  <si>
    <t>Fluorescence spectrophotometry and fluorescence microscopy</t>
  </si>
  <si>
    <t>Fluorescence microscopy and two photon microscopy</t>
  </si>
  <si>
    <t>Fluorescence spectrophotometry</t>
  </si>
  <si>
    <t>Platelet-derived growth factor-siRNA</t>
  </si>
  <si>
    <t>Mouse nerve growth factor</t>
  </si>
  <si>
    <t>Riboflavin</t>
  </si>
  <si>
    <t>Non-sonicated controls</t>
  </si>
  <si>
    <t>Non-nanoparticle bound controls</t>
  </si>
  <si>
    <t>Non-sonicated controls
non-sonicated, fluorescein or gatifloxacin treated comparator</t>
  </si>
  <si>
    <t>1. Pulsed HIFU is capable of improving dye delivery into the sclera
2. Increasing pulse length increases extent of penetration into sclera
3. This study does not investigate transscleral drug delivery, but rather intrascleral delivery only
4. HIFU appears to deliver drug primarily through acoustic streaming, as opposed to diffusion, as eyes were immediately removed and processed following sonication</t>
  </si>
  <si>
    <t>1. Silk fibroin nanoparticles significantly improve the permeability coefficients of bound proteins
2. Ultrasound improves transscleral permeability coefficients, but the combination of silk fibroin nanopraticle and ultrasound vastly improves transsceral permeability compared to non-bound protein and ultrasound. In addition, nanoparticle permeability without ultrasound is better than free protein permeability with ultrasound
3. Ultrasound significantly improves controlled release drug delivery over 6 days compared to non-sonicated samples
4. The primary mechanism of improved drug delivery due to ultrasound appears to be through passive diffusion, rather than acoustic streaming</t>
  </si>
  <si>
    <t>1. A lower (0.4MHz) frequency correlates to improved dexamethasone delivery to the anterior segment compared to higher (0.6MHz) frequency ultrasound compared to Nil sonication.
2. Dexamethasone delivery appear to correlate to epithelial damage</t>
  </si>
  <si>
    <t>1. Low frequency ultrasound is capable of delivering 70kDa dextrans to the posterior segment.
2. Repeated applications of ultrasound significantly increased delivery of dextran, with no evidence of deleterious effect
3. The sclera remains permeable for at least 7 days after three sonications, with Nil dextran penetrance detected by day 14</t>
  </si>
  <si>
    <t>1. Ultrasound is capable of improving the intracelular delivery of nanoparticles into RPE cells, across the neural cell layer.
2. Smaller nanoparticles require less sonication duration to be taken up into cells compared to larger nanoparticles</t>
  </si>
  <si>
    <t>1. To assess the delivery of nanobubbles through vitreous to the posterior eye using ultrasound</t>
  </si>
  <si>
    <t>1. To investigate the effect of particle size and US frequency on scleral penetration depth using ultrasound</t>
  </si>
  <si>
    <t>1. To investigate the safety and efficacy of UTMD-enhance delivery of growth-factor loaded nanoparticles to rat retina</t>
  </si>
  <si>
    <t>1. To investigate the use of UTMD-mediated mouse nerve growth factor delivery to retinal cells to improve the treatment of optic nerve damage</t>
  </si>
  <si>
    <t>1. To determine if ophthalmic ultrasound combined with systemically administered microbubbles can disrupt the blood-retinal-barrier</t>
  </si>
  <si>
    <t>1. To determine if 20-KHz ultrasound - which is effective in transdermal drug delivery - can increase the corneal permeability of different lipophilic drugs</t>
  </si>
  <si>
    <t>Non-treated control
MB+drug comparator,
US+drug comparator, 
Drug-only comparator</t>
  </si>
  <si>
    <t>Non-hypertensive control
Hypertensive control
MB+drug comparator
US+drug comparator</t>
  </si>
  <si>
    <t>Non-sonicated controls
Plasmid+MB comparator
Plasmid+US comparator</t>
  </si>
  <si>
    <t>Nil plasmid control
Blank plasmid control
Rb94-only plasmid
wtp53-only plasmid</t>
  </si>
  <si>
    <t>Riboflavin only,
Riboflavin only with the epithelium removed</t>
  </si>
  <si>
    <t>Plasmid only,
Plasmid + MB
Plasmid + US</t>
  </si>
  <si>
    <t xml:space="preserve">1. Optimized ultrasound parameters are required to improve transfection efficiency
</t>
  </si>
  <si>
    <t>Non-sonicated mice (with alternate administration method)</t>
  </si>
  <si>
    <t>Untreated eyes from control animals</t>
  </si>
  <si>
    <t>Alternate untreated eyes from the same animal</t>
  </si>
  <si>
    <t>US+Optison Microbubbbles+plasmid,
Plasmid only,
Plasmid+US only</t>
  </si>
  <si>
    <t>Exposure to ultrasound-only, Plasmid only, and Ultrasoun+plasmid without Microbubbles</t>
  </si>
  <si>
    <t>1. Controlled release of intrasclerally delivered drugs needs to be assessed in vivo, to include various effects such as circulation, on ciontrolled release drug delivery to the posterior segment</t>
  </si>
  <si>
    <t>1. This method needs to be combined with nanoparticle drug delivery to attempt to improve efficiency of delivery</t>
  </si>
  <si>
    <t>1. It is currently unknown the specific mechanisms by which UTMD stimulates the uptake of liposomes</t>
  </si>
  <si>
    <t>Author-identified gaps in knowledge after study completion (i.e identified next steps to progress research)</t>
  </si>
  <si>
    <t>1. A single sonication cycle delivers a significant portion of the nanobubble population to the posterior eye, and repeated sonication cycles signiifcantly increase the distribution to the posterior eye.
2. 60s of sonication at these parameters does not appear to cause damage to ocular tissues, however the extended sonication duration of 240s does impart significant damage
3. The direction the transducer is applied significantly changes which part of the eye the injected bolus migrates to. corneal application directs the bolus posteriorly, whilst pars plana application directs the bolus laterally</t>
  </si>
  <si>
    <t>1. Increasing sonication power above 1.3W/cm^2 greatly increases fluoprescein retention for at least 1 hour
2. Sonication significantly increases gatifloxacin delivery compared to non-sonicated controls, and gatifloxacin slowly penetrates deeper into corneal tissue over the course of 60 minutes</t>
  </si>
  <si>
    <t>1. Ultrasound significantly increases the delivery of fluorescein to the posterior segment of the eye</t>
  </si>
  <si>
    <t>1. Ultrasound-mediated improved transcleral delivery of protein appears to be primarily due to improved diffusion, as opposed to bulk flow or acoustic streaming.
2. Repeated ultrasound treaments appear to enhance permeability to a similar degree compared to initial treatments, when reapplied after 15 minutes
3. Ultrasound-enhanced scleral permeability lasts for less than 15 minutes, before permeability returns to baseline</t>
  </si>
  <si>
    <t>In vivo</t>
  </si>
  <si>
    <t>Ex vivo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</si>
</sst>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00000%"/>
    <numFmt numFmtId="166" formatCode="0.0000000000"/>
  </numFmts>
  <fonts count="13" x14ac:knownFonts="1">
    <font>
      <sz val="11"/>
      <color theme="1"/>
      <name val="Calibri"/>
      <family val="2"/>
      <scheme val="minor"/>
    </font>
    <font>
      <sz val="12"/>
      <color theme="1"/>
      <name val="Calibri"/>
      <family val="2"/>
      <scheme val="minor"/>
    </font>
    <font>
      <sz val="12"/>
      <color theme="1"/>
      <name val="Calibri"/>
      <family val="2"/>
      <scheme val="minor"/>
    </font>
    <font>
      <sz val="11"/>
      <color rgb="FF9C5700"/>
      <name val="Calibri"/>
      <family val="2"/>
      <scheme val="minor"/>
    </font>
    <font>
      <sz val="12"/>
      <color theme="1"/>
      <name val="Calibri"/>
      <family val="2"/>
      <scheme val="minor"/>
    </font>
    <font>
      <b/>
      <sz val="12"/>
      <color theme="1"/>
      <name val="Calibri"/>
      <family val="2"/>
      <scheme val="minor"/>
    </font>
    <font>
      <sz val="12"/>
      <color rgb="FF505050"/>
      <name val="Calibri"/>
      <family val="2"/>
      <scheme val="minor"/>
    </font>
    <font>
      <b/>
      <sz val="12"/>
      <color rgb="FF9C5700"/>
      <name val="Calibri"/>
      <family val="2"/>
      <scheme val="minor"/>
    </font>
    <font>
      <sz val="12"/>
      <color rgb="FF9C5700"/>
      <name val="Calibri"/>
      <family val="2"/>
      <scheme val="minor"/>
    </font>
    <font>
      <b/>
      <sz val="14"/>
      <color rgb="FF202124"/>
      <name val="Arial"/>
      <family val="2"/>
    </font>
    <font>
      <sz val="12"/>
      <color rgb="FF000000"/>
      <name val="Calibri"/>
      <family val="2"/>
      <scheme val="minor"/>
    </font>
    <font>
      <sz val="10"/>
      <color rgb="FF000000"/>
      <name val="Calibri"/>
      <family val="2"/>
      <scheme val="minor"/>
    </font>
    <font>
      <b/>
      <sz val="10"/>
      <color rgb="FF202124"/>
      <name val="Segoe UI Symbol"/>
      <family val="2"/>
    </font>
  </fonts>
  <fills count="3">
    <fill>
      <patternFill patternType="none"/>
    </fill>
    <fill>
      <patternFill patternType="gray125"/>
    </fill>
    <fill>
      <patternFill patternType="solid">
        <fgColor rgb="FFFFEB9C"/>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s>
  <cellStyleXfs count="2">
    <xf numFmtId="0" fontId="0" fillId="0" borderId="0"/>
    <xf numFmtId="0" fontId="3" fillId="2" borderId="0" applyNumberFormat="0" applyBorder="0" applyAlignment="0" applyProtection="0"/>
  </cellStyleXfs>
  <cellXfs count="57">
    <xf numFmtId="0" fontId="0" fillId="0" borderId="0" xfId="0"/>
    <xf numFmtId="0" fontId="4" fillId="0" borderId="0" xfId="0" applyFont="1"/>
    <xf numFmtId="0" fontId="4" fillId="0" borderId="0" xfId="0" applyFont="1" applyAlignment="1">
      <alignment wrapText="1"/>
    </xf>
    <xf numFmtId="0" fontId="5" fillId="0" borderId="0" xfId="0" applyFont="1" applyAlignment="1">
      <alignment wrapText="1"/>
    </xf>
    <xf numFmtId="0" fontId="5" fillId="0" borderId="0" xfId="0" applyFont="1" applyAlignment="1">
      <alignment horizontal="center" wrapText="1"/>
    </xf>
    <xf numFmtId="164" fontId="5" fillId="0" borderId="0" xfId="0" applyNumberFormat="1" applyFont="1" applyAlignment="1">
      <alignment horizontal="center" wrapText="1"/>
    </xf>
    <xf numFmtId="16" fontId="5" fillId="0" borderId="0" xfId="0" applyNumberFormat="1" applyFont="1" applyAlignment="1">
      <alignment wrapText="1"/>
    </xf>
    <xf numFmtId="10" fontId="5" fillId="0" borderId="0" xfId="0" applyNumberFormat="1" applyFont="1" applyAlignment="1">
      <alignment wrapText="1"/>
    </xf>
    <xf numFmtId="0" fontId="6" fillId="0" borderId="0" xfId="0" applyFont="1" applyAlignment="1">
      <alignment vertical="center" wrapText="1"/>
    </xf>
    <xf numFmtId="0" fontId="7" fillId="2" borderId="1" xfId="1" applyFont="1" applyBorder="1" applyAlignment="1">
      <alignment horizontal="center" wrapText="1"/>
    </xf>
    <xf numFmtId="10" fontId="7" fillId="2" borderId="1" xfId="1" applyNumberFormat="1" applyFont="1" applyBorder="1" applyAlignment="1">
      <alignment horizontal="center" wrapText="1"/>
    </xf>
    <xf numFmtId="10" fontId="7" fillId="2" borderId="0" xfId="1" applyNumberFormat="1" applyFont="1" applyBorder="1" applyAlignment="1">
      <alignment horizontal="center" wrapText="1"/>
    </xf>
    <xf numFmtId="164" fontId="7" fillId="2" borderId="1" xfId="1" applyNumberFormat="1" applyFont="1" applyBorder="1" applyAlignment="1">
      <alignment horizontal="center" wrapText="1"/>
    </xf>
    <xf numFmtId="0" fontId="7" fillId="2" borderId="1" xfId="1" applyFont="1" applyBorder="1" applyAlignment="1">
      <alignment wrapText="1"/>
    </xf>
    <xf numFmtId="10" fontId="7" fillId="2" borderId="1" xfId="1" applyNumberFormat="1" applyFont="1" applyBorder="1" applyAlignment="1">
      <alignment wrapText="1"/>
    </xf>
    <xf numFmtId="10" fontId="7" fillId="2" borderId="0" xfId="1" applyNumberFormat="1" applyFont="1" applyBorder="1" applyAlignment="1">
      <alignment wrapText="1"/>
    </xf>
    <xf numFmtId="164" fontId="7" fillId="2" borderId="1" xfId="1" applyNumberFormat="1" applyFont="1" applyBorder="1" applyAlignment="1">
      <alignment wrapText="1"/>
    </xf>
    <xf numFmtId="0" fontId="8" fillId="2" borderId="1" xfId="1" applyFont="1" applyBorder="1" applyAlignment="1">
      <alignment wrapText="1"/>
    </xf>
    <xf numFmtId="10" fontId="8" fillId="2" borderId="1" xfId="1" applyNumberFormat="1" applyFont="1" applyBorder="1" applyAlignment="1">
      <alignment wrapText="1"/>
    </xf>
    <xf numFmtId="10" fontId="8" fillId="2" borderId="0" xfId="1" applyNumberFormat="1" applyFont="1" applyBorder="1" applyAlignment="1">
      <alignment wrapText="1"/>
    </xf>
    <xf numFmtId="164" fontId="8" fillId="2" borderId="1" xfId="1" applyNumberFormat="1" applyFont="1" applyBorder="1" applyAlignment="1">
      <alignment wrapText="1"/>
    </xf>
    <xf numFmtId="0" fontId="9" fillId="0" borderId="0" xfId="0" applyFont="1"/>
    <xf numFmtId="10" fontId="4" fillId="0" borderId="0" xfId="0" applyNumberFormat="1" applyFont="1" applyAlignment="1">
      <alignment wrapText="1"/>
    </xf>
    <xf numFmtId="165" fontId="4" fillId="0" borderId="0" xfId="0" applyNumberFormat="1" applyFont="1" applyAlignment="1">
      <alignment wrapText="1"/>
    </xf>
    <xf numFmtId="166" fontId="4" fillId="0" borderId="0" xfId="0" applyNumberFormat="1" applyFont="1" applyAlignment="1">
      <alignment wrapText="1"/>
    </xf>
    <xf numFmtId="166" fontId="8" fillId="2" borderId="0" xfId="1" applyNumberFormat="1" applyFont="1" applyBorder="1" applyAlignment="1">
      <alignment wrapText="1"/>
    </xf>
    <xf numFmtId="164" fontId="8" fillId="2" borderId="0" xfId="1" applyNumberFormat="1" applyFont="1" applyBorder="1" applyAlignment="1">
      <alignment wrapText="1"/>
    </xf>
    <xf numFmtId="2" fontId="4" fillId="0" borderId="0" xfId="0" applyNumberFormat="1" applyFont="1" applyAlignment="1">
      <alignment wrapText="1"/>
    </xf>
    <xf numFmtId="0" fontId="8" fillId="2" borderId="1" xfId="1" applyFont="1" applyBorder="1"/>
    <xf numFmtId="10" fontId="8" fillId="2" borderId="1" xfId="1" applyNumberFormat="1" applyFont="1" applyBorder="1"/>
    <xf numFmtId="10" fontId="4" fillId="0" borderId="0" xfId="0" applyNumberFormat="1" applyFont="1"/>
    <xf numFmtId="164" fontId="4" fillId="0" borderId="0" xfId="0" applyNumberFormat="1" applyFont="1"/>
    <xf numFmtId="0" fontId="4" fillId="0" borderId="0" xfId="0" applyFont="1" applyAlignment="1">
      <alignment vertical="top"/>
    </xf>
    <xf numFmtId="0" fontId="4" fillId="0" borderId="0" xfId="0" applyFont="1" applyAlignment="1">
      <alignment vertical="top" wrapText="1"/>
    </xf>
    <xf numFmtId="0" fontId="8" fillId="2" borderId="1" xfId="1" applyFont="1" applyBorder="1" applyAlignment="1">
      <alignment vertical="top" wrapText="1"/>
    </xf>
    <xf numFmtId="10" fontId="8" fillId="2" borderId="1" xfId="1" applyNumberFormat="1" applyFont="1" applyBorder="1" applyAlignment="1">
      <alignment vertical="top" wrapText="1"/>
    </xf>
    <xf numFmtId="10" fontId="8" fillId="2" borderId="0" xfId="1" applyNumberFormat="1" applyFont="1" applyBorder="1" applyAlignment="1">
      <alignment vertical="top" wrapText="1"/>
    </xf>
    <xf numFmtId="164" fontId="8" fillId="2" borderId="1" xfId="1" applyNumberFormat="1" applyFont="1" applyBorder="1" applyAlignment="1">
      <alignment vertical="top" wrapText="1"/>
    </xf>
    <xf numFmtId="0" fontId="2" fillId="0" borderId="0" xfId="0" applyFont="1" applyAlignment="1">
      <alignment wrapText="1"/>
    </xf>
    <xf numFmtId="0" fontId="2" fillId="0" borderId="0" xfId="0" applyFont="1" applyAlignment="1">
      <alignment vertical="top" wrapText="1"/>
    </xf>
    <xf numFmtId="0" fontId="5" fillId="0" borderId="0" xfId="0" applyFont="1"/>
    <xf numFmtId="0" fontId="4"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vertical="top"/>
    </xf>
    <xf numFmtId="0" fontId="9" fillId="0" borderId="0" xfId="0" applyFont="1" applyAlignment="1">
      <alignment vertical="top"/>
    </xf>
    <xf numFmtId="10" fontId="4" fillId="0" borderId="0" xfId="0" applyNumberFormat="1" applyFont="1" applyAlignment="1">
      <alignment vertical="top" wrapText="1"/>
    </xf>
    <xf numFmtId="0" fontId="10" fillId="0" borderId="0" xfId="0" applyFont="1" applyAlignment="1">
      <alignment vertical="top" wrapText="1"/>
    </xf>
    <xf numFmtId="16" fontId="4" fillId="0" borderId="0" xfId="0" applyNumberFormat="1" applyFont="1" applyAlignment="1">
      <alignment vertical="top" wrapText="1"/>
    </xf>
    <xf numFmtId="0" fontId="2" fillId="0" borderId="0" xfId="0" applyFont="1" applyAlignment="1">
      <alignment vertical="top"/>
    </xf>
    <xf numFmtId="16" fontId="2" fillId="0" borderId="0" xfId="0" applyNumberFormat="1" applyFont="1" applyAlignment="1">
      <alignment vertical="top" wrapText="1"/>
    </xf>
    <xf numFmtId="10" fontId="4" fillId="0" borderId="2" xfId="0" applyNumberFormat="1" applyFont="1" applyBorder="1" applyAlignment="1">
      <alignment wrapText="1"/>
    </xf>
    <xf numFmtId="0" fontId="11" fillId="0" borderId="0" xfId="0" applyFont="1" applyAlignment="1">
      <alignment vertical="center" wrapText="1"/>
    </xf>
    <xf numFmtId="0" fontId="12" fillId="0" borderId="0" xfId="0" applyFont="1" applyAlignment="1">
      <alignment vertical="center"/>
    </xf>
    <xf numFmtId="0" fontId="12" fillId="0" borderId="4" xfId="0" applyFont="1" applyBorder="1" applyAlignment="1">
      <alignment vertical="center"/>
    </xf>
    <xf numFmtId="0" fontId="5" fillId="0" borderId="3" xfId="0" applyFont="1" applyBorder="1" applyAlignment="1">
      <alignment horizontal="center" wrapText="1"/>
    </xf>
    <xf numFmtId="0" fontId="5" fillId="0" borderId="0" xfId="0" applyFont="1" applyAlignment="1">
      <alignment horizontal="center" wrapText="1"/>
    </xf>
    <xf numFmtId="10" fontId="4" fillId="0" borderId="2" xfId="0" applyNumberFormat="1" applyFont="1" applyBorder="1" applyAlignment="1">
      <alignment horizontal="center" wrapText="1"/>
    </xf>
  </cellXfs>
  <cellStyles count="2">
    <cellStyle name="Neutral" xfId="1" builtinId="28"/>
    <cellStyle name="Normal" xfId="0" builtinId="0"/>
  </cellStyles>
  <dxfs count="68">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
      <fill>
        <patternFill>
          <bgColor theme="9" tint="0.59996337778862885"/>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
      <fill>
        <patternFill>
          <bgColor theme="9" tint="0.59996337778862885"/>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
      <font>
        <strike val="0"/>
      </font>
      <fill>
        <patternFill>
          <bgColor theme="5"/>
        </patternFill>
      </fill>
    </dxf>
    <dxf>
      <font>
        <b/>
        <i val="0"/>
      </font>
      <fill>
        <patternFill>
          <bgColor rgb="FF00B050"/>
        </patternFill>
      </fill>
    </dxf>
    <dxf>
      <font>
        <b/>
        <i val="0"/>
      </font>
      <fill>
        <patternFill>
          <bgColor rgb="FFFF0000"/>
        </patternFill>
      </fill>
    </dxf>
    <dxf>
      <font>
        <b/>
        <i val="0"/>
      </font>
      <fill>
        <patternFill>
          <bgColor theme="0" tint="-0.24994659260841701"/>
        </patternFill>
      </fill>
    </dxf>
    <dxf>
      <font>
        <strike val="0"/>
      </font>
      <fill>
        <patternFill>
          <bgColor theme="5"/>
        </patternFill>
      </fill>
    </dxf>
    <dxf>
      <font>
        <b/>
        <i val="0"/>
      </font>
      <fill>
        <patternFill>
          <bgColor rgb="FF00B050"/>
        </patternFill>
      </fill>
    </dxf>
    <dxf>
      <font>
        <b/>
        <i val="0"/>
      </font>
      <fill>
        <patternFill>
          <bgColor rgb="FFFF0000"/>
        </patternFill>
      </fill>
    </dxf>
    <dxf>
      <font>
        <b/>
        <i val="0"/>
      </font>
      <fill>
        <patternFill>
          <bgColor theme="0" tint="-0.24994659260841701"/>
        </patternFill>
      </fill>
    </dxf>
    <dxf>
      <font>
        <strike val="0"/>
      </font>
      <fill>
        <patternFill>
          <bgColor theme="5"/>
        </patternFill>
      </fill>
    </dxf>
    <dxf>
      <fill>
        <patternFill>
          <bgColor theme="9" tint="0.59996337778862885"/>
        </patternFill>
      </fill>
    </dxf>
    <dxf>
      <font>
        <b/>
        <i val="0"/>
      </font>
      <fill>
        <patternFill>
          <bgColor rgb="FF00B050"/>
        </patternFill>
      </fill>
    </dxf>
    <dxf>
      <font>
        <b/>
        <i val="0"/>
      </font>
      <fill>
        <patternFill>
          <bgColor rgb="FFFF0000"/>
        </patternFill>
      </fill>
    </dxf>
    <dxf>
      <font>
        <b/>
        <i val="0"/>
      </font>
      <fill>
        <patternFill>
          <bgColor theme="0" tint="-0.24994659260841701"/>
        </patternFill>
      </fill>
    </dxf>
    <dxf>
      <font>
        <b/>
        <i val="0"/>
      </font>
      <fill>
        <patternFill>
          <bgColor rgb="FF00B050"/>
        </patternFill>
      </fill>
    </dxf>
    <dxf>
      <font>
        <b/>
        <i val="0"/>
      </font>
      <fill>
        <patternFill>
          <bgColor rgb="FFFF0000"/>
        </patternFill>
      </fill>
    </dxf>
    <dxf>
      <font>
        <b/>
        <i val="0"/>
      </font>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Hussain Al-Sadiq" id="{09EBC3BA-4D4B-4C9C-9482-9F78498A9791}" userId="S::uqhalsad@uq.edu.au::aeb735cb-7b1f-4dbd-ba38-c249cde146b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M5" dT="2023-01-13T08:07:40.53" personId="{09EBC3BA-4D4B-4C9C-9482-9F78498A9791}" id="{22B7458F-ACFD-43AA-8C5D-BB192C521692}">
    <text xml:space="preserve">Last sentence. The temperature in experiment 6 raised above the physiological range.  </text>
  </threadedComment>
  <threadedComment ref="H18" dT="2023-01-13T08:25:16.82" personId="{09EBC3BA-4D4B-4C9C-9482-9F78498A9791}" id="{0633C116-8AA7-46E2-9282-EF2F3DAF22B2}">
    <text xml:space="preserve">Needs rephrasing: The specific mechanisms by which the UTMD stimulates liposomes uptake are currently unknown.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C7B9-26CB-4D0A-A54C-4E6C399AA5AB}">
  <dimension ref="A1:DU853"/>
  <sheetViews>
    <sheetView tabSelected="1" zoomScale="80" zoomScaleNormal="80" workbookViewId="0">
      <selection activeCell="BZ3" sqref="BZ3:CA40"/>
    </sheetView>
  </sheetViews>
  <sheetFormatPr defaultColWidth="9.140625" defaultRowHeight="15.75" x14ac:dyDescent="0.25"/>
  <cols>
    <col min="1" max="1" width="8.140625" style="41" bestFit="1" customWidth="1"/>
    <col min="2" max="2" width="16.85546875" style="2" customWidth="1"/>
    <col min="3" max="3" width="7.85546875" style="1" customWidth="1"/>
    <col min="4" max="4" width="18" style="2" customWidth="1"/>
    <col min="5" max="5" width="19.140625" style="2" customWidth="1"/>
    <col min="6" max="6" width="45.140625" style="2" customWidth="1"/>
    <col min="7" max="7" width="34.28515625" style="2" bestFit="1" customWidth="1"/>
    <col min="8" max="8" width="45.7109375" style="2" customWidth="1"/>
    <col min="9" max="9" width="67.7109375" style="1" customWidth="1"/>
    <col min="10" max="18" width="12.7109375" style="1" customWidth="1"/>
    <col min="19" max="19" width="20.42578125" style="1" customWidth="1"/>
    <col min="20" max="35" width="12.7109375" style="1" customWidth="1"/>
    <col min="36" max="51" width="19.28515625" style="1" customWidth="1"/>
    <col min="52" max="64" width="12.7109375" style="1" customWidth="1"/>
    <col min="65" max="65" width="19.7109375" style="1" customWidth="1"/>
    <col min="66" max="69" width="12.7109375" style="1" customWidth="1"/>
    <col min="70" max="70" width="12.7109375" style="31" customWidth="1"/>
    <col min="71" max="75" width="8.140625" style="1" customWidth="1"/>
    <col min="76" max="76" width="9.140625" style="1"/>
    <col min="77" max="77" width="94.140625" style="1" bestFit="1" customWidth="1"/>
    <col min="78" max="79" width="22.28515625" style="1" customWidth="1"/>
    <col min="80" max="80" width="10.85546875" style="1" customWidth="1"/>
    <col min="81" max="81" width="14.42578125" style="1" customWidth="1"/>
    <col min="82" max="82" width="11.7109375" style="1" customWidth="1"/>
    <col min="83" max="83" width="9.140625" style="1"/>
    <col min="84" max="84" width="12.7109375" style="1" customWidth="1"/>
    <col min="85" max="85" width="15.28515625" style="1" customWidth="1"/>
    <col min="86" max="86" width="9.140625" style="1"/>
    <col min="87" max="87" width="12.85546875" style="1" customWidth="1"/>
    <col min="88" max="88" width="12.28515625" style="1" customWidth="1"/>
    <col min="89" max="89" width="12.7109375" style="1" customWidth="1"/>
    <col min="90" max="90" width="10.42578125" style="1" customWidth="1"/>
    <col min="91" max="91" width="9.140625" style="1"/>
    <col min="92" max="92" width="7.7109375" style="2" bestFit="1" customWidth="1"/>
    <col min="93" max="93" width="44.42578125" style="1" bestFit="1" customWidth="1"/>
    <col min="94" max="94" width="24.42578125" style="1" bestFit="1" customWidth="1"/>
    <col min="95" max="95" width="19" style="1" customWidth="1"/>
    <col min="96" max="96" width="20.140625" style="1" customWidth="1"/>
    <col min="97" max="97" width="8.7109375" style="1" bestFit="1" customWidth="1"/>
    <col min="98" max="98" width="8.7109375" style="1" customWidth="1"/>
    <col min="99" max="99" width="9.28515625" style="1" bestFit="1" customWidth="1"/>
    <col min="100" max="100" width="9" style="1" bestFit="1" customWidth="1"/>
    <col min="101" max="101" width="9.28515625" style="1" bestFit="1" customWidth="1"/>
    <col min="102" max="102" width="9" style="1" bestFit="1" customWidth="1"/>
    <col min="103" max="103" width="8.28515625" style="1" bestFit="1" customWidth="1"/>
    <col min="104" max="104" width="9.28515625" style="1" customWidth="1"/>
    <col min="105" max="105" width="9.28515625" style="1" bestFit="1" customWidth="1"/>
    <col min="106" max="106" width="13.140625" style="1" bestFit="1" customWidth="1"/>
    <col min="107" max="107" width="8.85546875" style="30" bestFit="1" customWidth="1"/>
    <col min="108" max="108" width="8.42578125" style="1" bestFit="1" customWidth="1"/>
    <col min="109" max="109" width="8.85546875" style="1" bestFit="1" customWidth="1"/>
    <col min="110" max="110" width="8.42578125" style="1" bestFit="1" customWidth="1"/>
    <col min="111" max="111" width="13.140625" style="1" bestFit="1" customWidth="1"/>
    <col min="112" max="112" width="9.140625" style="1"/>
    <col min="113" max="113" width="8.85546875" style="1" bestFit="1" customWidth="1"/>
    <col min="114" max="114" width="9" style="1" bestFit="1" customWidth="1"/>
    <col min="115" max="116" width="9.28515625" style="1" bestFit="1" customWidth="1"/>
    <col min="117" max="117" width="29.7109375" style="1" bestFit="1" customWidth="1"/>
    <col min="118" max="118" width="37.7109375" style="1" bestFit="1" customWidth="1"/>
    <col min="119" max="119" width="103.140625" style="1" bestFit="1" customWidth="1"/>
    <col min="120" max="120" width="13.7109375" style="1" customWidth="1"/>
    <col min="121" max="121" width="42.42578125" style="1" customWidth="1"/>
    <col min="122" max="251" width="9.140625" style="1"/>
    <col min="252" max="274" width="22.28515625" style="1" customWidth="1"/>
    <col min="275" max="16384" width="9.140625" style="1"/>
  </cols>
  <sheetData>
    <row r="1" spans="1:125" x14ac:dyDescent="0.25">
      <c r="F1" s="3"/>
      <c r="G1" s="3"/>
      <c r="H1" s="3"/>
      <c r="I1" s="3"/>
      <c r="J1" s="55" t="s">
        <v>0</v>
      </c>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4"/>
      <c r="BE1" s="4"/>
      <c r="BF1" s="4"/>
      <c r="BG1" s="4"/>
      <c r="BH1" s="4"/>
      <c r="BI1" s="4"/>
      <c r="BJ1" s="4"/>
      <c r="BK1" s="4"/>
      <c r="BL1" s="4"/>
      <c r="BM1" s="4"/>
      <c r="BN1" s="4"/>
      <c r="BO1" s="4"/>
      <c r="BP1" s="4"/>
      <c r="BQ1" s="4"/>
      <c r="BR1" s="5"/>
      <c r="BS1" s="3"/>
      <c r="BT1" s="3"/>
      <c r="BU1" s="3"/>
      <c r="BV1" s="3"/>
      <c r="BW1" s="3"/>
      <c r="BX1" s="3"/>
      <c r="BY1" s="3"/>
      <c r="BZ1" s="3"/>
      <c r="CA1" s="3"/>
      <c r="CB1" s="3"/>
      <c r="CC1" s="3"/>
      <c r="CD1" s="3"/>
      <c r="CE1" s="3"/>
      <c r="CF1" s="3"/>
      <c r="CG1" s="3"/>
      <c r="CH1" s="3"/>
      <c r="CI1" s="3"/>
      <c r="CJ1" s="3"/>
      <c r="CK1" s="3"/>
      <c r="CL1" s="3"/>
      <c r="CM1" s="3"/>
      <c r="CO1" s="3"/>
      <c r="CP1" s="3"/>
      <c r="CQ1" s="3"/>
      <c r="CR1" s="3"/>
      <c r="CS1" s="3"/>
      <c r="CT1" s="3"/>
      <c r="CU1" s="3"/>
      <c r="CV1" s="3"/>
      <c r="CW1" s="3"/>
      <c r="CX1" s="3"/>
      <c r="CY1" s="6"/>
      <c r="CZ1" s="3"/>
      <c r="DA1" s="3"/>
      <c r="DB1" s="3"/>
      <c r="DC1" s="7"/>
      <c r="DD1" s="3"/>
      <c r="DE1" s="3"/>
      <c r="DF1" s="3"/>
      <c r="DG1" s="3"/>
      <c r="DH1" s="3"/>
      <c r="DI1" s="3"/>
      <c r="DJ1" s="3"/>
      <c r="DK1" s="3"/>
      <c r="DL1" s="3"/>
      <c r="DM1" s="3"/>
      <c r="DN1" s="3"/>
      <c r="DO1" s="8"/>
      <c r="DP1" s="3"/>
      <c r="DQ1" s="3"/>
    </row>
    <row r="2" spans="1:125" ht="47.25" x14ac:dyDescent="0.25">
      <c r="A2" s="42" t="s">
        <v>654</v>
      </c>
      <c r="B2" s="3" t="s">
        <v>1</v>
      </c>
      <c r="C2" s="40" t="s">
        <v>2</v>
      </c>
      <c r="D2" s="3" t="s">
        <v>3</v>
      </c>
      <c r="E2" s="3" t="s">
        <v>4</v>
      </c>
      <c r="F2" s="3" t="s">
        <v>5</v>
      </c>
      <c r="G2" s="3" t="s">
        <v>6</v>
      </c>
      <c r="H2" s="3" t="s">
        <v>754</v>
      </c>
      <c r="I2" s="3" t="s">
        <v>660</v>
      </c>
      <c r="J2" s="55" t="s">
        <v>7</v>
      </c>
      <c r="K2" s="55"/>
      <c r="L2" s="55" t="s">
        <v>8</v>
      </c>
      <c r="M2" s="55"/>
      <c r="N2" s="55" t="s">
        <v>9</v>
      </c>
      <c r="O2" s="55"/>
      <c r="P2" s="55"/>
      <c r="Q2" s="55" t="s">
        <v>10</v>
      </c>
      <c r="R2" s="55"/>
      <c r="S2" s="3" t="s">
        <v>11</v>
      </c>
      <c r="T2" s="55" t="s">
        <v>12</v>
      </c>
      <c r="U2" s="55"/>
      <c r="V2" s="55" t="s">
        <v>13</v>
      </c>
      <c r="W2" s="55"/>
      <c r="X2" s="55" t="s">
        <v>14</v>
      </c>
      <c r="Y2" s="55"/>
      <c r="Z2" s="55" t="s">
        <v>15</v>
      </c>
      <c r="AA2" s="55"/>
      <c r="AB2" s="55"/>
      <c r="AC2" s="55"/>
      <c r="AD2" s="55" t="s">
        <v>16</v>
      </c>
      <c r="AE2" s="55"/>
      <c r="AF2" s="9" t="s">
        <v>17</v>
      </c>
      <c r="AG2" s="9" t="s">
        <v>18</v>
      </c>
      <c r="AH2" s="9" t="s">
        <v>19</v>
      </c>
      <c r="AI2" s="10" t="s">
        <v>20</v>
      </c>
      <c r="AJ2" s="4" t="s">
        <v>21</v>
      </c>
      <c r="AK2" s="55" t="s">
        <v>22</v>
      </c>
      <c r="AL2" s="55"/>
      <c r="AM2" s="4" t="s">
        <v>23</v>
      </c>
      <c r="AN2" s="4" t="s">
        <v>24</v>
      </c>
      <c r="AO2" s="4" t="s">
        <v>25</v>
      </c>
      <c r="AP2" s="55" t="s">
        <v>26</v>
      </c>
      <c r="AQ2" s="55"/>
      <c r="AR2" s="55"/>
      <c r="AS2" s="55" t="s">
        <v>27</v>
      </c>
      <c r="AT2" s="55"/>
      <c r="AU2" s="4" t="s">
        <v>28</v>
      </c>
      <c r="AV2" s="4" t="s">
        <v>29</v>
      </c>
      <c r="AW2" s="4" t="s">
        <v>30</v>
      </c>
      <c r="AX2" s="55" t="s">
        <v>31</v>
      </c>
      <c r="AY2" s="55"/>
      <c r="AZ2" s="9" t="s">
        <v>17</v>
      </c>
      <c r="BA2" s="9" t="s">
        <v>18</v>
      </c>
      <c r="BB2" s="9" t="s">
        <v>19</v>
      </c>
      <c r="BC2" s="10" t="s">
        <v>20</v>
      </c>
      <c r="BD2" s="11" t="s">
        <v>32</v>
      </c>
      <c r="BE2" t="s">
        <v>33</v>
      </c>
      <c r="BF2" t="s">
        <v>34</v>
      </c>
      <c r="BG2" t="s">
        <v>35</v>
      </c>
      <c r="BH2" t="s">
        <v>36</v>
      </c>
      <c r="BI2" t="s">
        <v>37</v>
      </c>
      <c r="BJ2" t="s">
        <v>38</v>
      </c>
      <c r="BK2" t="s">
        <v>39</v>
      </c>
      <c r="BL2" t="s">
        <v>40</v>
      </c>
      <c r="BM2" t="s">
        <v>41</v>
      </c>
      <c r="BN2" t="s">
        <v>42</v>
      </c>
      <c r="BO2" s="9" t="s">
        <v>17</v>
      </c>
      <c r="BP2" s="9" t="s">
        <v>18</v>
      </c>
      <c r="BQ2" s="9" t="s">
        <v>19</v>
      </c>
      <c r="BR2" s="12" t="s">
        <v>20</v>
      </c>
      <c r="BS2" s="54" t="s">
        <v>43</v>
      </c>
      <c r="BT2" s="55"/>
      <c r="BU2" s="55"/>
      <c r="BV2" s="55"/>
      <c r="BW2" s="55"/>
      <c r="BX2" s="55"/>
      <c r="BY2" s="55"/>
      <c r="BZ2" s="55"/>
      <c r="CA2" s="55"/>
      <c r="CB2" s="55" t="s">
        <v>44</v>
      </c>
      <c r="CC2" s="55"/>
      <c r="CD2" s="55"/>
      <c r="CE2" s="55" t="s">
        <v>45</v>
      </c>
      <c r="CF2" s="55"/>
      <c r="CG2" s="55"/>
      <c r="CH2" s="55"/>
      <c r="CI2" s="55"/>
      <c r="CJ2" s="55"/>
      <c r="CK2" s="55"/>
      <c r="CL2" s="55"/>
      <c r="CM2" s="55"/>
      <c r="CN2" s="55"/>
      <c r="CO2" s="55" t="s">
        <v>46</v>
      </c>
      <c r="CP2" s="55"/>
      <c r="CQ2" s="55"/>
      <c r="CR2" s="55"/>
      <c r="CS2" s="55" t="s">
        <v>47</v>
      </c>
      <c r="CT2" s="55"/>
      <c r="CU2" s="55"/>
      <c r="CV2" s="55"/>
      <c r="CW2" s="55"/>
      <c r="CX2" s="55"/>
      <c r="CY2" s="55" t="s">
        <v>48</v>
      </c>
      <c r="CZ2" s="55"/>
      <c r="DA2" s="55"/>
      <c r="DB2" s="55"/>
      <c r="DC2" s="55"/>
      <c r="DD2" s="55"/>
      <c r="DE2" s="55"/>
      <c r="DF2" s="55"/>
      <c r="DG2" s="55"/>
      <c r="DH2" s="55"/>
      <c r="DI2" s="55"/>
      <c r="DJ2" s="55"/>
      <c r="DK2" s="55" t="s">
        <v>49</v>
      </c>
      <c r="DL2" s="55"/>
      <c r="DM2" s="55" t="s">
        <v>661</v>
      </c>
      <c r="DN2" s="55"/>
      <c r="DO2" s="3" t="s">
        <v>50</v>
      </c>
      <c r="DP2" s="3" t="s">
        <v>662</v>
      </c>
      <c r="DQ2" s="3"/>
    </row>
    <row r="3" spans="1:125" ht="78.75" x14ac:dyDescent="0.25">
      <c r="F3" s="3"/>
      <c r="G3" s="3"/>
      <c r="H3" s="3"/>
      <c r="I3" s="3"/>
      <c r="J3" s="3" t="s">
        <v>51</v>
      </c>
      <c r="K3" s="3" t="s">
        <v>52</v>
      </c>
      <c r="L3" s="3" t="s">
        <v>53</v>
      </c>
      <c r="M3" s="3" t="s">
        <v>54</v>
      </c>
      <c r="N3" s="3" t="s">
        <v>55</v>
      </c>
      <c r="O3" s="3" t="s">
        <v>56</v>
      </c>
      <c r="P3" s="3" t="s">
        <v>57</v>
      </c>
      <c r="Q3" s="3" t="s">
        <v>58</v>
      </c>
      <c r="R3" s="3" t="s">
        <v>59</v>
      </c>
      <c r="S3" s="3" t="s">
        <v>60</v>
      </c>
      <c r="T3" s="3" t="s">
        <v>61</v>
      </c>
      <c r="U3" s="3" t="s">
        <v>62</v>
      </c>
      <c r="V3" s="3" t="s">
        <v>63</v>
      </c>
      <c r="W3" s="3" t="s">
        <v>64</v>
      </c>
      <c r="X3" s="3" t="s">
        <v>65</v>
      </c>
      <c r="Y3" s="3" t="s">
        <v>66</v>
      </c>
      <c r="Z3" s="3" t="s">
        <v>67</v>
      </c>
      <c r="AA3" s="3" t="s">
        <v>68</v>
      </c>
      <c r="AB3" s="3" t="s">
        <v>69</v>
      </c>
      <c r="AC3" s="3" t="s">
        <v>70</v>
      </c>
      <c r="AD3" s="3" t="s">
        <v>71</v>
      </c>
      <c r="AE3" s="3" t="s">
        <v>72</v>
      </c>
      <c r="AF3" s="13"/>
      <c r="AG3" s="13"/>
      <c r="AH3" s="13"/>
      <c r="AI3" s="14"/>
      <c r="AJ3" s="3" t="s">
        <v>73</v>
      </c>
      <c r="AK3" s="3" t="s">
        <v>74</v>
      </c>
      <c r="AL3" s="3" t="s">
        <v>75</v>
      </c>
      <c r="AM3" s="3" t="s">
        <v>76</v>
      </c>
      <c r="AN3" s="3" t="s">
        <v>77</v>
      </c>
      <c r="AO3" s="3" t="s">
        <v>78</v>
      </c>
      <c r="AP3" s="3" t="s">
        <v>79</v>
      </c>
      <c r="AQ3" s="3" t="s">
        <v>80</v>
      </c>
      <c r="AR3" s="3" t="s">
        <v>81</v>
      </c>
      <c r="AS3" s="3" t="s">
        <v>82</v>
      </c>
      <c r="AT3" s="3" t="s">
        <v>83</v>
      </c>
      <c r="AU3" s="3" t="s">
        <v>84</v>
      </c>
      <c r="AV3" s="3" t="s">
        <v>85</v>
      </c>
      <c r="AW3" s="3" t="s">
        <v>86</v>
      </c>
      <c r="AX3" s="3" t="s">
        <v>87</v>
      </c>
      <c r="AY3" s="3" t="s">
        <v>88</v>
      </c>
      <c r="AZ3" s="13"/>
      <c r="BA3" s="13"/>
      <c r="BB3" s="13"/>
      <c r="BC3" s="14"/>
      <c r="BD3" s="15"/>
      <c r="BE3">
        <v>1</v>
      </c>
      <c r="BF3">
        <v>2</v>
      </c>
      <c r="BG3">
        <v>3</v>
      </c>
      <c r="BH3">
        <v>4</v>
      </c>
      <c r="BI3">
        <v>5</v>
      </c>
      <c r="BJ3">
        <v>6</v>
      </c>
      <c r="BK3">
        <v>7</v>
      </c>
      <c r="BL3">
        <v>8</v>
      </c>
      <c r="BM3">
        <v>9</v>
      </c>
      <c r="BN3">
        <v>10</v>
      </c>
      <c r="BO3" s="13"/>
      <c r="BP3" s="13"/>
      <c r="BQ3" s="13"/>
      <c r="BR3" s="16"/>
      <c r="BS3" s="3" t="s">
        <v>89</v>
      </c>
      <c r="BT3" s="3" t="s">
        <v>90</v>
      </c>
      <c r="BU3" s="3" t="s">
        <v>91</v>
      </c>
      <c r="BV3" s="3" t="s">
        <v>92</v>
      </c>
      <c r="BW3" s="3" t="s">
        <v>93</v>
      </c>
      <c r="BX3" s="3" t="s">
        <v>94</v>
      </c>
      <c r="BY3" s="3" t="s">
        <v>95</v>
      </c>
      <c r="BZ3" s="3" t="s">
        <v>759</v>
      </c>
      <c r="CA3" s="3" t="s">
        <v>760</v>
      </c>
      <c r="CB3" s="3" t="s">
        <v>96</v>
      </c>
      <c r="CC3" s="3" t="s">
        <v>97</v>
      </c>
      <c r="CD3" s="3" t="s">
        <v>98</v>
      </c>
      <c r="CE3" s="3" t="s">
        <v>99</v>
      </c>
      <c r="CF3" s="3" t="s">
        <v>100</v>
      </c>
      <c r="CG3" s="3" t="s">
        <v>101</v>
      </c>
      <c r="CH3" s="3" t="s">
        <v>102</v>
      </c>
      <c r="CI3" s="3" t="s">
        <v>103</v>
      </c>
      <c r="CJ3" s="3" t="s">
        <v>104</v>
      </c>
      <c r="CK3" s="3" t="s">
        <v>105</v>
      </c>
      <c r="CL3" s="3" t="s">
        <v>106</v>
      </c>
      <c r="CM3" s="3" t="s">
        <v>107</v>
      </c>
      <c r="CN3" s="3" t="s">
        <v>108</v>
      </c>
      <c r="CO3" s="3" t="s">
        <v>109</v>
      </c>
      <c r="CP3" s="3" t="s">
        <v>110</v>
      </c>
      <c r="CQ3" s="3" t="s">
        <v>111</v>
      </c>
      <c r="CR3" s="3" t="s">
        <v>112</v>
      </c>
      <c r="CS3" s="3" t="s">
        <v>113</v>
      </c>
      <c r="CT3" s="3" t="s">
        <v>114</v>
      </c>
      <c r="CU3" s="3" t="s">
        <v>115</v>
      </c>
      <c r="CV3" s="3" t="s">
        <v>116</v>
      </c>
      <c r="CW3" s="3" t="s">
        <v>117</v>
      </c>
      <c r="CX3" s="3" t="s">
        <v>118</v>
      </c>
      <c r="CY3" s="3" t="s">
        <v>119</v>
      </c>
      <c r="CZ3" s="3" t="s">
        <v>120</v>
      </c>
      <c r="DA3" s="3" t="s">
        <v>121</v>
      </c>
      <c r="DB3" s="3" t="s">
        <v>122</v>
      </c>
      <c r="DC3" s="7" t="s">
        <v>123</v>
      </c>
      <c r="DD3" s="3" t="s">
        <v>124</v>
      </c>
      <c r="DE3" s="3" t="s">
        <v>125</v>
      </c>
      <c r="DF3" s="3" t="s">
        <v>126</v>
      </c>
      <c r="DG3" s="3" t="s">
        <v>127</v>
      </c>
      <c r="DH3" s="3" t="s">
        <v>128</v>
      </c>
      <c r="DI3" s="3" t="s">
        <v>129</v>
      </c>
      <c r="DJ3" s="3" t="s">
        <v>130</v>
      </c>
      <c r="DK3" s="3" t="s">
        <v>131</v>
      </c>
      <c r="DL3" s="3" t="s">
        <v>132</v>
      </c>
      <c r="DM3" s="3" t="s">
        <v>133</v>
      </c>
      <c r="DN3" s="3" t="s">
        <v>134</v>
      </c>
      <c r="DO3" s="3" t="s">
        <v>135</v>
      </c>
      <c r="DP3" s="3" t="s">
        <v>663</v>
      </c>
      <c r="DQ3" s="3" t="s">
        <v>664</v>
      </c>
      <c r="DR3" s="3"/>
      <c r="DS3" s="3"/>
      <c r="DT3" s="3"/>
      <c r="DU3" s="3"/>
    </row>
    <row r="4" spans="1:125" ht="396" customHeight="1" x14ac:dyDescent="0.25">
      <c r="A4" s="43">
        <v>1</v>
      </c>
      <c r="B4" s="33" t="s">
        <v>136</v>
      </c>
      <c r="C4" s="32">
        <v>2002</v>
      </c>
      <c r="D4" s="33" t="s">
        <v>137</v>
      </c>
      <c r="E4" s="33" t="s">
        <v>138</v>
      </c>
      <c r="F4" s="39" t="s">
        <v>738</v>
      </c>
      <c r="G4" s="39" t="s">
        <v>178</v>
      </c>
      <c r="H4" s="39" t="s">
        <v>656</v>
      </c>
      <c r="I4" s="39" t="s">
        <v>655</v>
      </c>
      <c r="J4" s="33" t="s">
        <v>139</v>
      </c>
      <c r="K4" s="33" t="s">
        <v>139</v>
      </c>
      <c r="L4" s="33" t="s">
        <v>140</v>
      </c>
      <c r="M4" s="33" t="s">
        <v>140</v>
      </c>
      <c r="N4" s="33" t="s">
        <v>140</v>
      </c>
      <c r="O4" s="33" t="s">
        <v>140</v>
      </c>
      <c r="P4" s="33" t="s">
        <v>140</v>
      </c>
      <c r="Q4" s="33" t="s">
        <v>140</v>
      </c>
      <c r="R4" s="33" t="s">
        <v>140</v>
      </c>
      <c r="S4" s="33" t="s">
        <v>140</v>
      </c>
      <c r="T4" s="33" t="s">
        <v>139</v>
      </c>
      <c r="U4" s="33" t="s">
        <v>139</v>
      </c>
      <c r="V4" s="33" t="s">
        <v>140</v>
      </c>
      <c r="W4" s="33" t="s">
        <v>140</v>
      </c>
      <c r="X4" s="33" t="s">
        <v>140</v>
      </c>
      <c r="Y4" s="33" t="s">
        <v>140</v>
      </c>
      <c r="Z4" s="33" t="s">
        <v>139</v>
      </c>
      <c r="AA4" s="33" t="s">
        <v>139</v>
      </c>
      <c r="AB4" s="33" t="s">
        <v>141</v>
      </c>
      <c r="AC4" s="33" t="s">
        <v>140</v>
      </c>
      <c r="AD4" s="33" t="s">
        <v>139</v>
      </c>
      <c r="AE4" s="33" t="s">
        <v>140</v>
      </c>
      <c r="AF4" s="34">
        <f t="shared" ref="AF4:AF40" si="0">COUNTIF(J4:AE4,"YES")</f>
        <v>7</v>
      </c>
      <c r="AG4" s="34">
        <f t="shared" ref="AG4:AG40" si="1">COUNTIF(J4:AE4,"NO")</f>
        <v>14</v>
      </c>
      <c r="AH4" s="34">
        <f t="shared" ref="AH4:AH40" si="2">COUNTIF(J4:AE4,"N/A")</f>
        <v>1</v>
      </c>
      <c r="AI4" s="35">
        <f t="shared" ref="AI4:AI40" si="3">AF4/(AG4+AF4)</f>
        <v>0.33333333333333331</v>
      </c>
      <c r="AJ4" s="33" t="s">
        <v>140</v>
      </c>
      <c r="AK4" s="33" t="s">
        <v>139</v>
      </c>
      <c r="AL4" s="33" t="s">
        <v>140</v>
      </c>
      <c r="AM4" s="33" t="s">
        <v>139</v>
      </c>
      <c r="AN4" s="33" t="s">
        <v>140</v>
      </c>
      <c r="AO4" s="33" t="s">
        <v>140</v>
      </c>
      <c r="AP4" s="33" t="s">
        <v>139</v>
      </c>
      <c r="AQ4" s="33" t="s">
        <v>139</v>
      </c>
      <c r="AR4" s="33" t="s">
        <v>141</v>
      </c>
      <c r="AS4" s="33" t="s">
        <v>139</v>
      </c>
      <c r="AT4" s="33" t="s">
        <v>140</v>
      </c>
      <c r="AU4" s="33" t="s">
        <v>140</v>
      </c>
      <c r="AV4" s="33" t="s">
        <v>140</v>
      </c>
      <c r="AW4" s="33" t="s">
        <v>140</v>
      </c>
      <c r="AX4" s="33" t="s">
        <v>140</v>
      </c>
      <c r="AY4" s="33" t="s">
        <v>139</v>
      </c>
      <c r="AZ4" s="34">
        <f t="shared" ref="AZ4:AZ40" si="4">COUNTIF(AC4:AY4,"YES")</f>
        <v>7</v>
      </c>
      <c r="BA4" s="34">
        <f t="shared" ref="BA4:BA40" si="5">COUNTIF(AC4:AY4,"NO")</f>
        <v>11</v>
      </c>
      <c r="BB4" s="34">
        <f t="shared" ref="BB4:BB40" si="6">COUNTIF(AC4:AY4,"N/A")</f>
        <v>1</v>
      </c>
      <c r="BC4" s="35">
        <f t="shared" ref="BC4:BC40" si="7">AZ4/(BA4+AZ4)</f>
        <v>0.3888888888888889</v>
      </c>
      <c r="BD4" s="36">
        <f>(AZ4+AF4)/(AG4+AF4+BA4+AZ4)</f>
        <v>0.35897435897435898</v>
      </c>
      <c r="BE4" s="33" t="s">
        <v>140</v>
      </c>
      <c r="BF4" s="33" t="s">
        <v>140</v>
      </c>
      <c r="BG4" s="33" t="s">
        <v>140</v>
      </c>
      <c r="BH4" s="33" t="s">
        <v>139</v>
      </c>
      <c r="BI4" s="33" t="s">
        <v>140</v>
      </c>
      <c r="BJ4" s="33" t="s">
        <v>140</v>
      </c>
      <c r="BK4" s="33" t="s">
        <v>140</v>
      </c>
      <c r="BL4" s="33" t="s">
        <v>140</v>
      </c>
      <c r="BM4" s="33" t="s">
        <v>139</v>
      </c>
      <c r="BN4" s="33" t="s">
        <v>139</v>
      </c>
      <c r="BO4" s="34">
        <f>COUNTIF(BE4:BN4,"YES")</f>
        <v>3</v>
      </c>
      <c r="BP4" s="34">
        <f>COUNTIF(BE4:BN4,"NO")</f>
        <v>7</v>
      </c>
      <c r="BQ4" s="34">
        <f>COUNTIF(BE4:BN4,"UNCLEAR")</f>
        <v>0</v>
      </c>
      <c r="BR4" s="37">
        <f>BO4/(BP4+BO4)</f>
        <v>0.3</v>
      </c>
      <c r="BS4" s="21" t="s">
        <v>142</v>
      </c>
      <c r="BT4" s="21" t="s">
        <v>142</v>
      </c>
      <c r="BU4" s="21" t="s">
        <v>143</v>
      </c>
      <c r="BV4" s="21" t="s">
        <v>142</v>
      </c>
      <c r="BW4" s="21" t="s">
        <v>142</v>
      </c>
      <c r="BX4" s="2" t="s">
        <v>144</v>
      </c>
      <c r="BY4" s="38" t="s">
        <v>145</v>
      </c>
      <c r="BZ4" s="51" t="s">
        <v>142</v>
      </c>
      <c r="CA4" s="52" t="s">
        <v>143</v>
      </c>
      <c r="CB4" s="39" t="s">
        <v>681</v>
      </c>
      <c r="CC4" s="33" t="s">
        <v>146</v>
      </c>
      <c r="CD4" s="33" t="s">
        <v>147</v>
      </c>
      <c r="CE4" s="33" t="s">
        <v>142</v>
      </c>
      <c r="CF4" s="33" t="s">
        <v>142</v>
      </c>
      <c r="CG4" s="33" t="s">
        <v>142</v>
      </c>
      <c r="CH4" s="33" t="s">
        <v>142</v>
      </c>
      <c r="CI4" s="44" t="s">
        <v>143</v>
      </c>
      <c r="CJ4" s="33" t="s">
        <v>142</v>
      </c>
      <c r="CK4" s="33" t="s">
        <v>142</v>
      </c>
      <c r="CL4" s="33" t="s">
        <v>142</v>
      </c>
      <c r="CM4" s="33" t="s">
        <v>142</v>
      </c>
      <c r="CN4" s="33" t="s">
        <v>142</v>
      </c>
      <c r="CO4" s="33" t="s">
        <v>148</v>
      </c>
      <c r="CP4" s="39" t="s">
        <v>666</v>
      </c>
      <c r="CQ4" s="33" t="s">
        <v>149</v>
      </c>
      <c r="CR4" s="33" t="s">
        <v>150</v>
      </c>
      <c r="CS4" s="33" t="s">
        <v>142</v>
      </c>
      <c r="CT4" s="44" t="s">
        <v>143</v>
      </c>
      <c r="CU4" s="33" t="s">
        <v>142</v>
      </c>
      <c r="CV4" s="33" t="s">
        <v>142</v>
      </c>
      <c r="CW4" s="33" t="s">
        <v>142</v>
      </c>
      <c r="CX4" s="33" t="s">
        <v>142</v>
      </c>
      <c r="CY4" s="33">
        <v>0.02</v>
      </c>
      <c r="CZ4" s="33">
        <v>2</v>
      </c>
      <c r="DA4" s="33" t="s">
        <v>142</v>
      </c>
      <c r="DB4" s="33" t="s">
        <v>142</v>
      </c>
      <c r="DC4" s="45">
        <v>0.14299999999999999</v>
      </c>
      <c r="DD4" s="33" t="s">
        <v>151</v>
      </c>
      <c r="DE4" s="33">
        <v>0.14280000000000001</v>
      </c>
      <c r="DF4" s="33">
        <v>1000</v>
      </c>
      <c r="DG4" s="33">
        <v>1</v>
      </c>
      <c r="DH4" s="33" t="s">
        <v>142</v>
      </c>
      <c r="DI4" s="33">
        <v>1</v>
      </c>
      <c r="DJ4" s="33" t="s">
        <v>142</v>
      </c>
      <c r="DK4" s="33" t="s">
        <v>149</v>
      </c>
      <c r="DL4" s="33" t="s">
        <v>142</v>
      </c>
      <c r="DM4" s="33" t="s">
        <v>152</v>
      </c>
      <c r="DN4" s="33" t="s">
        <v>153</v>
      </c>
      <c r="DO4" s="33" t="s">
        <v>154</v>
      </c>
      <c r="DP4" s="33" t="s">
        <v>155</v>
      </c>
      <c r="DQ4" s="33" t="s">
        <v>156</v>
      </c>
    </row>
    <row r="5" spans="1:125" ht="409.5" x14ac:dyDescent="0.25">
      <c r="A5" s="43">
        <f>A4+1</f>
        <v>2</v>
      </c>
      <c r="B5" s="33" t="s">
        <v>157</v>
      </c>
      <c r="C5" s="32">
        <v>2004</v>
      </c>
      <c r="D5" s="33" t="s">
        <v>137</v>
      </c>
      <c r="E5" s="33" t="s">
        <v>158</v>
      </c>
      <c r="F5" s="33" t="s">
        <v>159</v>
      </c>
      <c r="G5" s="39" t="s">
        <v>657</v>
      </c>
      <c r="H5" s="33" t="s">
        <v>160</v>
      </c>
      <c r="I5" s="33" t="s">
        <v>161</v>
      </c>
      <c r="J5" s="33" t="s">
        <v>139</v>
      </c>
      <c r="K5" s="33" t="s">
        <v>139</v>
      </c>
      <c r="L5" s="33" t="s">
        <v>140</v>
      </c>
      <c r="M5" s="33" t="s">
        <v>140</v>
      </c>
      <c r="N5" s="33" t="s">
        <v>140</v>
      </c>
      <c r="O5" s="33" t="s">
        <v>140</v>
      </c>
      <c r="P5" s="33" t="s">
        <v>140</v>
      </c>
      <c r="Q5" s="33" t="s">
        <v>140</v>
      </c>
      <c r="R5" s="33" t="s">
        <v>140</v>
      </c>
      <c r="S5" s="33" t="s">
        <v>140</v>
      </c>
      <c r="T5" s="33" t="s">
        <v>139</v>
      </c>
      <c r="U5" s="33" t="s">
        <v>139</v>
      </c>
      <c r="V5" s="33" t="s">
        <v>140</v>
      </c>
      <c r="W5" s="33" t="s">
        <v>140</v>
      </c>
      <c r="X5" s="33" t="s">
        <v>140</v>
      </c>
      <c r="Y5" s="33" t="s">
        <v>140</v>
      </c>
      <c r="Z5" s="33" t="s">
        <v>140</v>
      </c>
      <c r="AA5" s="33" t="s">
        <v>140</v>
      </c>
      <c r="AB5" s="33" t="s">
        <v>140</v>
      </c>
      <c r="AC5" s="33" t="s">
        <v>139</v>
      </c>
      <c r="AD5" s="33" t="s">
        <v>139</v>
      </c>
      <c r="AE5" s="33" t="s">
        <v>140</v>
      </c>
      <c r="AF5" s="34">
        <f t="shared" si="0"/>
        <v>6</v>
      </c>
      <c r="AG5" s="34">
        <f t="shared" si="1"/>
        <v>16</v>
      </c>
      <c r="AH5" s="34">
        <f t="shared" si="2"/>
        <v>0</v>
      </c>
      <c r="AI5" s="35">
        <f t="shared" si="3"/>
        <v>0.27272727272727271</v>
      </c>
      <c r="AJ5" s="33" t="s">
        <v>140</v>
      </c>
      <c r="AK5" s="33" t="s">
        <v>139</v>
      </c>
      <c r="AL5" s="33" t="s">
        <v>140</v>
      </c>
      <c r="AM5" s="33" t="s">
        <v>139</v>
      </c>
      <c r="AN5" s="33" t="s">
        <v>140</v>
      </c>
      <c r="AO5" s="33" t="s">
        <v>140</v>
      </c>
      <c r="AP5" s="33" t="s">
        <v>139</v>
      </c>
      <c r="AQ5" s="33" t="s">
        <v>139</v>
      </c>
      <c r="AR5" s="33" t="s">
        <v>140</v>
      </c>
      <c r="AS5" s="33" t="s">
        <v>139</v>
      </c>
      <c r="AT5" s="33" t="s">
        <v>139</v>
      </c>
      <c r="AU5" s="33" t="s">
        <v>139</v>
      </c>
      <c r="AV5" s="33" t="s">
        <v>140</v>
      </c>
      <c r="AW5" s="33" t="s">
        <v>140</v>
      </c>
      <c r="AX5" s="33" t="s">
        <v>140</v>
      </c>
      <c r="AY5" s="33" t="s">
        <v>139</v>
      </c>
      <c r="AZ5" s="34">
        <f t="shared" si="4"/>
        <v>10</v>
      </c>
      <c r="BA5" s="34">
        <f t="shared" si="5"/>
        <v>9</v>
      </c>
      <c r="BB5" s="34">
        <f t="shared" si="6"/>
        <v>0</v>
      </c>
      <c r="BC5" s="35">
        <f t="shared" si="7"/>
        <v>0.52631578947368418</v>
      </c>
      <c r="BD5" s="36">
        <f t="shared" ref="BD5:BD40" si="8">(AZ5+AF5)/(AG5+AF5+BA5+AZ5)</f>
        <v>0.3902439024390244</v>
      </c>
      <c r="BE5" s="33" t="s">
        <v>140</v>
      </c>
      <c r="BF5" s="33" t="s">
        <v>140</v>
      </c>
      <c r="BG5" s="33" t="s">
        <v>140</v>
      </c>
      <c r="BH5" s="33" t="s">
        <v>139</v>
      </c>
      <c r="BI5" s="33" t="s">
        <v>140</v>
      </c>
      <c r="BJ5" s="33" t="s">
        <v>140</v>
      </c>
      <c r="BK5" s="33" t="s">
        <v>140</v>
      </c>
      <c r="BL5" s="33" t="s">
        <v>140</v>
      </c>
      <c r="BM5" s="33" t="s">
        <v>139</v>
      </c>
      <c r="BN5" s="33" t="s">
        <v>140</v>
      </c>
      <c r="BO5" s="34">
        <f t="shared" ref="BO5:BO15" si="9">COUNTIF(BE5:BN5,"YES")</f>
        <v>2</v>
      </c>
      <c r="BP5" s="34">
        <f t="shared" ref="BP5:BP15" si="10">COUNTIF(BE5:BN5,"NO")</f>
        <v>8</v>
      </c>
      <c r="BQ5" s="34">
        <f t="shared" ref="BQ5:BQ15" si="11">COUNTIF(BE5:BN5,"UNCLEAR")</f>
        <v>0</v>
      </c>
      <c r="BR5" s="37">
        <f t="shared" ref="BR5:BR40" si="12">BO5/(BP5+BO5)</f>
        <v>0.2</v>
      </c>
      <c r="BS5" s="21" t="s">
        <v>142</v>
      </c>
      <c r="BT5" s="21" t="s">
        <v>142</v>
      </c>
      <c r="BU5" s="21" t="s">
        <v>143</v>
      </c>
      <c r="BV5" s="21" t="s">
        <v>142</v>
      </c>
      <c r="BW5" s="21" t="s">
        <v>142</v>
      </c>
      <c r="BX5" s="2" t="s">
        <v>162</v>
      </c>
      <c r="BY5" s="2" t="s">
        <v>163</v>
      </c>
      <c r="BZ5" s="51" t="s">
        <v>142</v>
      </c>
      <c r="CA5" s="52" t="s">
        <v>143</v>
      </c>
      <c r="CB5" s="39" t="s">
        <v>681</v>
      </c>
      <c r="CC5" s="33" t="s">
        <v>164</v>
      </c>
      <c r="CD5" s="39" t="s">
        <v>665</v>
      </c>
      <c r="CE5" s="33" t="s">
        <v>142</v>
      </c>
      <c r="CF5" s="33" t="s">
        <v>142</v>
      </c>
      <c r="CG5" s="33" t="s">
        <v>142</v>
      </c>
      <c r="CH5" s="33" t="s">
        <v>142</v>
      </c>
      <c r="CI5" s="44" t="s">
        <v>143</v>
      </c>
      <c r="CJ5" s="33" t="s">
        <v>142</v>
      </c>
      <c r="CK5" s="33" t="s">
        <v>142</v>
      </c>
      <c r="CL5" s="33" t="s">
        <v>142</v>
      </c>
      <c r="CM5" s="33" t="s">
        <v>142</v>
      </c>
      <c r="CN5" s="33" t="s">
        <v>142</v>
      </c>
      <c r="CO5" s="33" t="s">
        <v>166</v>
      </c>
      <c r="CP5" s="39" t="s">
        <v>667</v>
      </c>
      <c r="CQ5" s="33" t="s">
        <v>149</v>
      </c>
      <c r="CR5" s="39" t="s">
        <v>683</v>
      </c>
      <c r="CS5" s="33" t="s">
        <v>142</v>
      </c>
      <c r="CT5" s="33" t="s">
        <v>142</v>
      </c>
      <c r="CU5" s="33" t="s">
        <v>139</v>
      </c>
      <c r="CV5" s="33" t="s">
        <v>142</v>
      </c>
      <c r="CW5" s="33" t="s">
        <v>142</v>
      </c>
      <c r="CX5" s="33" t="s">
        <v>142</v>
      </c>
      <c r="CY5" s="33">
        <v>0.88</v>
      </c>
      <c r="CZ5" s="33" t="s">
        <v>167</v>
      </c>
      <c r="DA5" s="33" t="s">
        <v>168</v>
      </c>
      <c r="DB5" s="33" t="s">
        <v>169</v>
      </c>
      <c r="DC5" s="45" t="s">
        <v>141</v>
      </c>
      <c r="DD5" s="33">
        <v>300</v>
      </c>
      <c r="DE5" s="33" t="s">
        <v>141</v>
      </c>
      <c r="DF5" s="33" t="s">
        <v>141</v>
      </c>
      <c r="DG5" s="33">
        <v>1</v>
      </c>
      <c r="DH5" s="33" t="s">
        <v>141</v>
      </c>
      <c r="DI5" s="33">
        <v>1</v>
      </c>
      <c r="DJ5" s="33" t="s">
        <v>141</v>
      </c>
      <c r="DK5" s="33" t="s">
        <v>149</v>
      </c>
      <c r="DL5" s="33" t="s">
        <v>141</v>
      </c>
      <c r="DM5" s="33" t="s">
        <v>170</v>
      </c>
      <c r="DN5" s="33" t="s">
        <v>171</v>
      </c>
      <c r="DO5" s="33" t="s">
        <v>172</v>
      </c>
      <c r="DP5" s="33" t="s">
        <v>155</v>
      </c>
      <c r="DQ5" s="33" t="s">
        <v>173</v>
      </c>
    </row>
    <row r="6" spans="1:125" ht="236.25" x14ac:dyDescent="0.25">
      <c r="A6" s="43">
        <f t="shared" ref="A6:A40" si="13">A5+1</f>
        <v>3</v>
      </c>
      <c r="B6" s="33" t="s">
        <v>174</v>
      </c>
      <c r="C6" s="32">
        <v>2004</v>
      </c>
      <c r="D6" s="33" t="s">
        <v>175</v>
      </c>
      <c r="E6" s="33" t="s">
        <v>176</v>
      </c>
      <c r="F6" s="33" t="s">
        <v>177</v>
      </c>
      <c r="G6" s="39" t="s">
        <v>178</v>
      </c>
      <c r="H6" s="33"/>
      <c r="I6" s="33" t="s">
        <v>179</v>
      </c>
      <c r="J6" s="33" t="s">
        <v>139</v>
      </c>
      <c r="K6" s="33" t="s">
        <v>139</v>
      </c>
      <c r="L6" s="33" t="s">
        <v>140</v>
      </c>
      <c r="M6" s="33" t="s">
        <v>140</v>
      </c>
      <c r="N6" s="33" t="s">
        <v>139</v>
      </c>
      <c r="O6" s="33" t="s">
        <v>140</v>
      </c>
      <c r="P6" s="33" t="s">
        <v>140</v>
      </c>
      <c r="Q6" s="33" t="s">
        <v>140</v>
      </c>
      <c r="R6" s="33" t="s">
        <v>139</v>
      </c>
      <c r="S6" s="33" t="s">
        <v>140</v>
      </c>
      <c r="T6" s="33" t="s">
        <v>139</v>
      </c>
      <c r="U6" s="33" t="s">
        <v>139</v>
      </c>
      <c r="V6" s="33" t="s">
        <v>140</v>
      </c>
      <c r="W6" s="33" t="s">
        <v>140</v>
      </c>
      <c r="X6" s="33" t="s">
        <v>140</v>
      </c>
      <c r="Y6" s="33" t="s">
        <v>140</v>
      </c>
      <c r="Z6" s="33" t="s">
        <v>139</v>
      </c>
      <c r="AA6" s="33" t="s">
        <v>139</v>
      </c>
      <c r="AB6" s="33" t="s">
        <v>141</v>
      </c>
      <c r="AC6" s="33" t="s">
        <v>139</v>
      </c>
      <c r="AD6" s="33" t="s">
        <v>139</v>
      </c>
      <c r="AE6" s="33" t="s">
        <v>140</v>
      </c>
      <c r="AF6" s="34">
        <f t="shared" si="0"/>
        <v>10</v>
      </c>
      <c r="AG6" s="34">
        <f t="shared" si="1"/>
        <v>11</v>
      </c>
      <c r="AH6" s="34">
        <f t="shared" si="2"/>
        <v>1</v>
      </c>
      <c r="AI6" s="35">
        <f t="shared" si="3"/>
        <v>0.47619047619047616</v>
      </c>
      <c r="AJ6" s="33" t="s">
        <v>140</v>
      </c>
      <c r="AK6" s="33" t="s">
        <v>139</v>
      </c>
      <c r="AL6" s="33" t="s">
        <v>139</v>
      </c>
      <c r="AM6" s="33" t="s">
        <v>139</v>
      </c>
      <c r="AN6" s="33" t="s">
        <v>140</v>
      </c>
      <c r="AO6" s="33" t="s">
        <v>141</v>
      </c>
      <c r="AP6" s="33" t="s">
        <v>139</v>
      </c>
      <c r="AQ6" s="33" t="s">
        <v>140</v>
      </c>
      <c r="AR6" s="33" t="s">
        <v>141</v>
      </c>
      <c r="AS6" s="33" t="s">
        <v>139</v>
      </c>
      <c r="AT6" s="33" t="s">
        <v>140</v>
      </c>
      <c r="AU6" s="33" t="s">
        <v>139</v>
      </c>
      <c r="AV6" s="33" t="s">
        <v>140</v>
      </c>
      <c r="AW6" s="33" t="s">
        <v>140</v>
      </c>
      <c r="AX6" s="33" t="s">
        <v>139</v>
      </c>
      <c r="AY6" s="33" t="s">
        <v>139</v>
      </c>
      <c r="AZ6" s="34">
        <f t="shared" si="4"/>
        <v>10</v>
      </c>
      <c r="BA6" s="34">
        <f t="shared" si="5"/>
        <v>7</v>
      </c>
      <c r="BB6" s="34">
        <f t="shared" si="6"/>
        <v>2</v>
      </c>
      <c r="BC6" s="35">
        <f t="shared" si="7"/>
        <v>0.58823529411764708</v>
      </c>
      <c r="BD6" s="36">
        <f t="shared" si="8"/>
        <v>0.52631578947368418</v>
      </c>
      <c r="BE6" s="33" t="s">
        <v>140</v>
      </c>
      <c r="BF6" s="33" t="s">
        <v>140</v>
      </c>
      <c r="BG6" s="33" t="s">
        <v>140</v>
      </c>
      <c r="BH6" s="33" t="s">
        <v>139</v>
      </c>
      <c r="BI6" s="33" t="s">
        <v>140</v>
      </c>
      <c r="BJ6" s="33" t="s">
        <v>140</v>
      </c>
      <c r="BK6" s="33" t="s">
        <v>140</v>
      </c>
      <c r="BL6" s="33" t="s">
        <v>180</v>
      </c>
      <c r="BM6" s="33" t="s">
        <v>139</v>
      </c>
      <c r="BN6" s="33" t="s">
        <v>139</v>
      </c>
      <c r="BO6" s="34">
        <f t="shared" si="9"/>
        <v>3</v>
      </c>
      <c r="BP6" s="34">
        <f t="shared" si="10"/>
        <v>6</v>
      </c>
      <c r="BQ6" s="34">
        <f t="shared" si="11"/>
        <v>1</v>
      </c>
      <c r="BR6" s="37">
        <f t="shared" si="12"/>
        <v>0.33333333333333331</v>
      </c>
      <c r="BS6" s="21" t="s">
        <v>142</v>
      </c>
      <c r="BT6" s="21" t="s">
        <v>142</v>
      </c>
      <c r="BU6" s="21" t="s">
        <v>143</v>
      </c>
      <c r="BV6" s="21" t="s">
        <v>142</v>
      </c>
      <c r="BW6" s="21" t="s">
        <v>142</v>
      </c>
      <c r="BX6" s="2" t="s">
        <v>162</v>
      </c>
      <c r="BY6" s="2" t="s">
        <v>181</v>
      </c>
      <c r="BZ6" s="51" t="s">
        <v>142</v>
      </c>
      <c r="CA6" s="52" t="s">
        <v>143</v>
      </c>
      <c r="CB6" s="39" t="s">
        <v>681</v>
      </c>
      <c r="CC6" s="33" t="s">
        <v>164</v>
      </c>
      <c r="CD6" s="33" t="s">
        <v>147</v>
      </c>
      <c r="CE6" s="33" t="s">
        <v>142</v>
      </c>
      <c r="CF6" s="33" t="s">
        <v>142</v>
      </c>
      <c r="CG6" s="33" t="s">
        <v>142</v>
      </c>
      <c r="CH6" s="33" t="s">
        <v>142</v>
      </c>
      <c r="CI6" s="44" t="s">
        <v>143</v>
      </c>
      <c r="CJ6" s="33" t="s">
        <v>142</v>
      </c>
      <c r="CK6" s="33" t="s">
        <v>142</v>
      </c>
      <c r="CL6" s="33" t="s">
        <v>142</v>
      </c>
      <c r="CM6" s="33" t="s">
        <v>142</v>
      </c>
      <c r="CN6" s="33" t="s">
        <v>142</v>
      </c>
      <c r="CO6" s="33" t="s">
        <v>166</v>
      </c>
      <c r="CP6" s="39" t="s">
        <v>667</v>
      </c>
      <c r="CQ6" s="33" t="s">
        <v>149</v>
      </c>
      <c r="CR6" s="39" t="s">
        <v>684</v>
      </c>
      <c r="CS6" s="33" t="s">
        <v>142</v>
      </c>
      <c r="CT6" s="33" t="s">
        <v>142</v>
      </c>
      <c r="CU6" s="33" t="s">
        <v>139</v>
      </c>
      <c r="CV6" s="33" t="s">
        <v>142</v>
      </c>
      <c r="CW6" s="33" t="s">
        <v>142</v>
      </c>
      <c r="CX6" s="33" t="s">
        <v>142</v>
      </c>
      <c r="CY6" s="33">
        <v>0.88</v>
      </c>
      <c r="CZ6" s="33" t="s">
        <v>182</v>
      </c>
      <c r="DA6" s="33" t="s">
        <v>183</v>
      </c>
      <c r="DB6" s="33" t="s">
        <v>184</v>
      </c>
      <c r="DC6" s="45">
        <v>1</v>
      </c>
      <c r="DD6" s="33">
        <v>300</v>
      </c>
      <c r="DE6" s="33" t="s">
        <v>142</v>
      </c>
      <c r="DF6" s="33" t="s">
        <v>142</v>
      </c>
      <c r="DG6" s="33">
        <v>1</v>
      </c>
      <c r="DH6" s="33" t="s">
        <v>141</v>
      </c>
      <c r="DI6" s="33">
        <v>1</v>
      </c>
      <c r="DJ6" s="33" t="s">
        <v>141</v>
      </c>
      <c r="DK6" s="33" t="s">
        <v>149</v>
      </c>
      <c r="DL6" s="33" t="s">
        <v>141</v>
      </c>
      <c r="DM6" s="33" t="s">
        <v>152</v>
      </c>
      <c r="DN6" s="33" t="s">
        <v>686</v>
      </c>
      <c r="DO6" s="33" t="s">
        <v>185</v>
      </c>
      <c r="DP6" s="33" t="s">
        <v>155</v>
      </c>
      <c r="DQ6" s="33"/>
    </row>
    <row r="7" spans="1:125" ht="283.5" x14ac:dyDescent="0.25">
      <c r="A7" s="43">
        <f t="shared" si="13"/>
        <v>4</v>
      </c>
      <c r="B7" s="33" t="s">
        <v>186</v>
      </c>
      <c r="C7" s="32">
        <v>2006</v>
      </c>
      <c r="D7" s="33" t="s">
        <v>187</v>
      </c>
      <c r="E7" s="33" t="s">
        <v>188</v>
      </c>
      <c r="F7" s="33" t="s">
        <v>189</v>
      </c>
      <c r="G7" s="39" t="s">
        <v>750</v>
      </c>
      <c r="H7" s="39" t="s">
        <v>658</v>
      </c>
      <c r="I7" s="39" t="s">
        <v>190</v>
      </c>
      <c r="J7" s="33" t="s">
        <v>139</v>
      </c>
      <c r="K7" s="33" t="s">
        <v>139</v>
      </c>
      <c r="L7" s="33" t="s">
        <v>140</v>
      </c>
      <c r="M7" s="33" t="s">
        <v>140</v>
      </c>
      <c r="N7" s="33" t="s">
        <v>139</v>
      </c>
      <c r="O7" s="33" t="s">
        <v>140</v>
      </c>
      <c r="P7" s="33" t="s">
        <v>139</v>
      </c>
      <c r="Q7" s="33" t="s">
        <v>140</v>
      </c>
      <c r="R7" s="33" t="s">
        <v>140</v>
      </c>
      <c r="S7" s="33" t="s">
        <v>139</v>
      </c>
      <c r="T7" s="33" t="s">
        <v>139</v>
      </c>
      <c r="U7" s="33" t="s">
        <v>139</v>
      </c>
      <c r="V7" s="33" t="s">
        <v>140</v>
      </c>
      <c r="W7" s="33" t="s">
        <v>139</v>
      </c>
      <c r="X7" s="33" t="s">
        <v>139</v>
      </c>
      <c r="Y7" s="33" t="s">
        <v>140</v>
      </c>
      <c r="Z7" s="33" t="s">
        <v>139</v>
      </c>
      <c r="AA7" s="33" t="s">
        <v>139</v>
      </c>
      <c r="AB7" s="33" t="s">
        <v>140</v>
      </c>
      <c r="AC7" s="33" t="s">
        <v>139</v>
      </c>
      <c r="AD7" s="33" t="s">
        <v>139</v>
      </c>
      <c r="AE7" s="33" t="s">
        <v>140</v>
      </c>
      <c r="AF7" s="34">
        <f t="shared" si="0"/>
        <v>13</v>
      </c>
      <c r="AG7" s="34">
        <f t="shared" si="1"/>
        <v>9</v>
      </c>
      <c r="AH7" s="34">
        <f t="shared" si="2"/>
        <v>0</v>
      </c>
      <c r="AI7" s="35">
        <f t="shared" si="3"/>
        <v>0.59090909090909094</v>
      </c>
      <c r="AJ7" s="33" t="s">
        <v>140</v>
      </c>
      <c r="AK7" s="33" t="s">
        <v>139</v>
      </c>
      <c r="AL7" s="33" t="s">
        <v>139</v>
      </c>
      <c r="AM7" s="33" t="s">
        <v>139</v>
      </c>
      <c r="AN7" s="33" t="s">
        <v>139</v>
      </c>
      <c r="AO7" s="33" t="s">
        <v>140</v>
      </c>
      <c r="AP7" s="33" t="s">
        <v>139</v>
      </c>
      <c r="AQ7" s="33" t="s">
        <v>139</v>
      </c>
      <c r="AR7" s="33" t="s">
        <v>140</v>
      </c>
      <c r="AS7" s="33" t="s">
        <v>139</v>
      </c>
      <c r="AT7" s="33" t="s">
        <v>139</v>
      </c>
      <c r="AU7" s="33" t="s">
        <v>139</v>
      </c>
      <c r="AV7" s="33" t="s">
        <v>140</v>
      </c>
      <c r="AW7" s="33" t="s">
        <v>140</v>
      </c>
      <c r="AX7" s="33" t="s">
        <v>139</v>
      </c>
      <c r="AY7" s="33" t="s">
        <v>139</v>
      </c>
      <c r="AZ7" s="34">
        <f t="shared" si="4"/>
        <v>13</v>
      </c>
      <c r="BA7" s="34">
        <f t="shared" si="5"/>
        <v>6</v>
      </c>
      <c r="BB7" s="34">
        <f t="shared" si="6"/>
        <v>0</v>
      </c>
      <c r="BC7" s="35">
        <f t="shared" si="7"/>
        <v>0.68421052631578949</v>
      </c>
      <c r="BD7" s="36">
        <f t="shared" si="8"/>
        <v>0.63414634146341464</v>
      </c>
      <c r="BE7" s="33" t="s">
        <v>140</v>
      </c>
      <c r="BF7" s="33" t="s">
        <v>180</v>
      </c>
      <c r="BG7" s="33" t="s">
        <v>140</v>
      </c>
      <c r="BH7" s="33" t="s">
        <v>140</v>
      </c>
      <c r="BI7" s="33" t="s">
        <v>140</v>
      </c>
      <c r="BJ7" s="33" t="s">
        <v>140</v>
      </c>
      <c r="BK7" s="33" t="s">
        <v>139</v>
      </c>
      <c r="BL7" s="33" t="s">
        <v>139</v>
      </c>
      <c r="BM7" s="33" t="s">
        <v>139</v>
      </c>
      <c r="BN7" s="33" t="s">
        <v>139</v>
      </c>
      <c r="BO7" s="34">
        <f t="shared" si="9"/>
        <v>4</v>
      </c>
      <c r="BP7" s="34">
        <f t="shared" si="10"/>
        <v>5</v>
      </c>
      <c r="BQ7" s="34">
        <f t="shared" si="11"/>
        <v>1</v>
      </c>
      <c r="BR7" s="37">
        <f t="shared" si="12"/>
        <v>0.44444444444444442</v>
      </c>
      <c r="BS7" s="21" t="s">
        <v>142</v>
      </c>
      <c r="BT7" s="21" t="s">
        <v>142</v>
      </c>
      <c r="BU7" s="21" t="s">
        <v>143</v>
      </c>
      <c r="BV7" s="21" t="s">
        <v>142</v>
      </c>
      <c r="BW7" s="21" t="s">
        <v>142</v>
      </c>
      <c r="BX7" s="2" t="s">
        <v>162</v>
      </c>
      <c r="BY7" s="2" t="s">
        <v>191</v>
      </c>
      <c r="BZ7" s="52" t="s">
        <v>143</v>
      </c>
      <c r="CA7" s="51" t="s">
        <v>142</v>
      </c>
      <c r="CB7" s="39" t="s">
        <v>681</v>
      </c>
      <c r="CC7" s="33" t="s">
        <v>192</v>
      </c>
      <c r="CD7" s="33" t="s">
        <v>165</v>
      </c>
      <c r="CE7" s="33" t="s">
        <v>142</v>
      </c>
      <c r="CF7" s="44" t="s">
        <v>143</v>
      </c>
      <c r="CG7" s="33" t="s">
        <v>142</v>
      </c>
      <c r="CH7" s="33" t="s">
        <v>142</v>
      </c>
      <c r="CI7" s="33" t="s">
        <v>142</v>
      </c>
      <c r="CJ7" s="33" t="s">
        <v>142</v>
      </c>
      <c r="CK7" s="33" t="s">
        <v>142</v>
      </c>
      <c r="CL7" s="33" t="s">
        <v>142</v>
      </c>
      <c r="CM7" s="33" t="s">
        <v>142</v>
      </c>
      <c r="CN7" s="33" t="s">
        <v>142</v>
      </c>
      <c r="CO7" s="33" t="s">
        <v>193</v>
      </c>
      <c r="CP7" s="39" t="s">
        <v>668</v>
      </c>
      <c r="CQ7" s="33" t="s">
        <v>149</v>
      </c>
      <c r="CR7" s="33" t="s">
        <v>194</v>
      </c>
      <c r="CS7" s="33" t="s">
        <v>139</v>
      </c>
      <c r="CT7" s="33" t="s">
        <v>142</v>
      </c>
      <c r="CU7" s="33" t="s">
        <v>142</v>
      </c>
      <c r="CV7" s="33" t="s">
        <v>142</v>
      </c>
      <c r="CW7" s="33" t="s">
        <v>142</v>
      </c>
      <c r="CX7" s="33" t="s">
        <v>142</v>
      </c>
      <c r="CY7" s="33">
        <v>1</v>
      </c>
      <c r="CZ7" s="33" t="s">
        <v>195</v>
      </c>
      <c r="DA7" s="33" t="s">
        <v>142</v>
      </c>
      <c r="DB7" s="33" t="s">
        <v>142</v>
      </c>
      <c r="DC7" s="45">
        <v>0.5</v>
      </c>
      <c r="DD7" s="33">
        <v>120</v>
      </c>
      <c r="DE7" s="33" t="s">
        <v>144</v>
      </c>
      <c r="DF7" s="33" t="s">
        <v>144</v>
      </c>
      <c r="DG7" s="33">
        <v>1</v>
      </c>
      <c r="DH7" s="33" t="s">
        <v>141</v>
      </c>
      <c r="DI7" s="33">
        <v>1</v>
      </c>
      <c r="DJ7" s="33" t="s">
        <v>141</v>
      </c>
      <c r="DK7" s="33" t="s">
        <v>196</v>
      </c>
      <c r="DL7" s="33" t="s">
        <v>197</v>
      </c>
      <c r="DM7" s="33" t="s">
        <v>687</v>
      </c>
      <c r="DN7" s="33" t="s">
        <v>688</v>
      </c>
      <c r="DO7" s="33" t="s">
        <v>198</v>
      </c>
      <c r="DP7" s="33" t="s">
        <v>199</v>
      </c>
      <c r="DQ7" s="33" t="s">
        <v>200</v>
      </c>
    </row>
    <row r="8" spans="1:125" ht="252" x14ac:dyDescent="0.25">
      <c r="A8" s="43">
        <f t="shared" si="13"/>
        <v>5</v>
      </c>
      <c r="B8" s="33" t="s">
        <v>201</v>
      </c>
      <c r="C8" s="32">
        <v>2007</v>
      </c>
      <c r="D8" s="33" t="s">
        <v>202</v>
      </c>
      <c r="E8" s="33" t="s">
        <v>203</v>
      </c>
      <c r="F8" s="33" t="s">
        <v>204</v>
      </c>
      <c r="G8" s="39" t="s">
        <v>749</v>
      </c>
      <c r="H8" s="33" t="s">
        <v>205</v>
      </c>
      <c r="I8" s="32" t="s">
        <v>206</v>
      </c>
      <c r="J8" s="33" t="s">
        <v>139</v>
      </c>
      <c r="K8" s="33" t="s">
        <v>139</v>
      </c>
      <c r="L8" s="33" t="s">
        <v>140</v>
      </c>
      <c r="M8" s="33" t="s">
        <v>140</v>
      </c>
      <c r="N8" s="33" t="s">
        <v>139</v>
      </c>
      <c r="O8" s="33" t="s">
        <v>140</v>
      </c>
      <c r="P8" s="33" t="s">
        <v>140</v>
      </c>
      <c r="Q8" s="33" t="s">
        <v>140</v>
      </c>
      <c r="R8" s="33" t="s">
        <v>140</v>
      </c>
      <c r="S8" s="33" t="s">
        <v>139</v>
      </c>
      <c r="T8" s="33" t="s">
        <v>139</v>
      </c>
      <c r="U8" s="33" t="s">
        <v>139</v>
      </c>
      <c r="V8" s="33" t="s">
        <v>139</v>
      </c>
      <c r="W8" s="33" t="s">
        <v>140</v>
      </c>
      <c r="X8" s="33" t="s">
        <v>139</v>
      </c>
      <c r="Y8" s="33" t="s">
        <v>140</v>
      </c>
      <c r="Z8" s="33" t="s">
        <v>139</v>
      </c>
      <c r="AA8" s="33" t="s">
        <v>139</v>
      </c>
      <c r="AB8" s="33" t="s">
        <v>140</v>
      </c>
      <c r="AC8" s="33" t="s">
        <v>139</v>
      </c>
      <c r="AD8" s="33" t="s">
        <v>139</v>
      </c>
      <c r="AE8" s="33" t="s">
        <v>140</v>
      </c>
      <c r="AF8" s="34">
        <f t="shared" si="0"/>
        <v>12</v>
      </c>
      <c r="AG8" s="34">
        <f t="shared" si="1"/>
        <v>10</v>
      </c>
      <c r="AH8" s="34">
        <f t="shared" si="2"/>
        <v>0</v>
      </c>
      <c r="AI8" s="35">
        <f t="shared" si="3"/>
        <v>0.54545454545454541</v>
      </c>
      <c r="AJ8" s="33" t="s">
        <v>140</v>
      </c>
      <c r="AK8" s="33" t="s">
        <v>139</v>
      </c>
      <c r="AL8" s="33" t="s">
        <v>139</v>
      </c>
      <c r="AM8" s="33" t="s">
        <v>139</v>
      </c>
      <c r="AN8" s="33" t="s">
        <v>139</v>
      </c>
      <c r="AO8" s="33" t="s">
        <v>140</v>
      </c>
      <c r="AP8" s="33" t="s">
        <v>139</v>
      </c>
      <c r="AQ8" s="33" t="s">
        <v>139</v>
      </c>
      <c r="AR8" s="33" t="s">
        <v>140</v>
      </c>
      <c r="AS8" s="33" t="s">
        <v>139</v>
      </c>
      <c r="AT8" s="33" t="s">
        <v>139</v>
      </c>
      <c r="AU8" s="33" t="s">
        <v>139</v>
      </c>
      <c r="AV8" s="33" t="s">
        <v>140</v>
      </c>
      <c r="AW8" s="33" t="s">
        <v>140</v>
      </c>
      <c r="AX8" s="33" t="s">
        <v>140</v>
      </c>
      <c r="AY8" s="33" t="s">
        <v>140</v>
      </c>
      <c r="AZ8" s="34">
        <f t="shared" si="4"/>
        <v>11</v>
      </c>
      <c r="BA8" s="34">
        <f t="shared" si="5"/>
        <v>8</v>
      </c>
      <c r="BB8" s="34">
        <f t="shared" si="6"/>
        <v>0</v>
      </c>
      <c r="BC8" s="35">
        <f t="shared" si="7"/>
        <v>0.57894736842105265</v>
      </c>
      <c r="BD8" s="36">
        <f t="shared" si="8"/>
        <v>0.56097560975609762</v>
      </c>
      <c r="BE8" s="33" t="s">
        <v>140</v>
      </c>
      <c r="BF8" s="33" t="s">
        <v>180</v>
      </c>
      <c r="BG8" s="33" t="s">
        <v>140</v>
      </c>
      <c r="BH8" s="33" t="s">
        <v>140</v>
      </c>
      <c r="BI8" s="33" t="s">
        <v>140</v>
      </c>
      <c r="BJ8" s="33" t="s">
        <v>140</v>
      </c>
      <c r="BK8" s="33" t="s">
        <v>139</v>
      </c>
      <c r="BL8" s="33" t="s">
        <v>139</v>
      </c>
      <c r="BM8" s="33" t="s">
        <v>139</v>
      </c>
      <c r="BN8" s="33" t="s">
        <v>139</v>
      </c>
      <c r="BO8" s="34">
        <f t="shared" si="9"/>
        <v>4</v>
      </c>
      <c r="BP8" s="34">
        <f t="shared" si="10"/>
        <v>5</v>
      </c>
      <c r="BQ8" s="34">
        <f t="shared" si="11"/>
        <v>1</v>
      </c>
      <c r="BR8" s="37">
        <f t="shared" si="12"/>
        <v>0.44444444444444442</v>
      </c>
      <c r="BS8" s="21" t="s">
        <v>143</v>
      </c>
      <c r="BT8" s="21" t="s">
        <v>142</v>
      </c>
      <c r="BU8" s="21" t="s">
        <v>142</v>
      </c>
      <c r="BV8" s="21" t="s">
        <v>142</v>
      </c>
      <c r="BW8" s="21" t="s">
        <v>142</v>
      </c>
      <c r="BX8" s="2" t="s">
        <v>207</v>
      </c>
      <c r="BY8" s="2" t="s">
        <v>208</v>
      </c>
      <c r="BZ8" s="52" t="s">
        <v>143</v>
      </c>
      <c r="CA8" s="51" t="s">
        <v>142</v>
      </c>
      <c r="CB8" s="39" t="s">
        <v>681</v>
      </c>
      <c r="CC8" s="33" t="s">
        <v>192</v>
      </c>
      <c r="CD8" s="33" t="s">
        <v>209</v>
      </c>
      <c r="CE8" s="44" t="s">
        <v>143</v>
      </c>
      <c r="CF8" s="33" t="s">
        <v>142</v>
      </c>
      <c r="CG8" s="33" t="s">
        <v>142</v>
      </c>
      <c r="CH8" s="33" t="s">
        <v>142</v>
      </c>
      <c r="CI8" s="33" t="s">
        <v>142</v>
      </c>
      <c r="CJ8" s="33" t="s">
        <v>142</v>
      </c>
      <c r="CK8" s="46" t="s">
        <v>142</v>
      </c>
      <c r="CL8" s="46" t="s">
        <v>142</v>
      </c>
      <c r="CM8" s="33" t="s">
        <v>142</v>
      </c>
      <c r="CN8" s="46" t="s">
        <v>142</v>
      </c>
      <c r="CO8" s="33" t="s">
        <v>193</v>
      </c>
      <c r="CP8" s="39" t="s">
        <v>669</v>
      </c>
      <c r="CQ8" s="33" t="s">
        <v>149</v>
      </c>
      <c r="CR8" s="33" t="s">
        <v>194</v>
      </c>
      <c r="CS8" s="33" t="s">
        <v>139</v>
      </c>
      <c r="CT8" s="33" t="s">
        <v>142</v>
      </c>
      <c r="CU8" s="33" t="s">
        <v>142</v>
      </c>
      <c r="CV8" s="33" t="s">
        <v>142</v>
      </c>
      <c r="CW8" s="33" t="s">
        <v>142</v>
      </c>
      <c r="CX8" s="33" t="s">
        <v>142</v>
      </c>
      <c r="CY8" s="33">
        <v>1</v>
      </c>
      <c r="CZ8" s="33">
        <v>1.2</v>
      </c>
      <c r="DA8" s="33" t="s">
        <v>142</v>
      </c>
      <c r="DB8" s="33" t="s">
        <v>142</v>
      </c>
      <c r="DC8" s="45">
        <v>0.5</v>
      </c>
      <c r="DD8" s="33">
        <v>20</v>
      </c>
      <c r="DE8" s="33" t="s">
        <v>144</v>
      </c>
      <c r="DF8" s="33" t="s">
        <v>144</v>
      </c>
      <c r="DG8" s="33">
        <v>1</v>
      </c>
      <c r="DH8" s="33" t="s">
        <v>141</v>
      </c>
      <c r="DI8" s="33">
        <v>1</v>
      </c>
      <c r="DJ8" s="33" t="s">
        <v>141</v>
      </c>
      <c r="DK8" s="33" t="s">
        <v>210</v>
      </c>
      <c r="DL8" s="33" t="s">
        <v>211</v>
      </c>
      <c r="DM8" s="33" t="s">
        <v>212</v>
      </c>
      <c r="DN8" s="33" t="s">
        <v>213</v>
      </c>
      <c r="DO8" s="33" t="s">
        <v>214</v>
      </c>
      <c r="DP8" s="33" t="s">
        <v>215</v>
      </c>
      <c r="DQ8" s="33" t="s">
        <v>216</v>
      </c>
    </row>
    <row r="9" spans="1:125" ht="267.75" x14ac:dyDescent="0.25">
      <c r="A9" s="43">
        <f t="shared" si="13"/>
        <v>6</v>
      </c>
      <c r="B9" s="33" t="s">
        <v>217</v>
      </c>
      <c r="C9" s="32">
        <v>2008</v>
      </c>
      <c r="D9" s="33" t="s">
        <v>187</v>
      </c>
      <c r="E9" s="33" t="s">
        <v>218</v>
      </c>
      <c r="F9" s="33" t="s">
        <v>219</v>
      </c>
      <c r="G9" s="39" t="s">
        <v>748</v>
      </c>
      <c r="H9" s="33" t="s">
        <v>149</v>
      </c>
      <c r="I9" s="39" t="s">
        <v>732</v>
      </c>
      <c r="J9" s="33" t="s">
        <v>139</v>
      </c>
      <c r="K9" s="33" t="s">
        <v>139</v>
      </c>
      <c r="L9" s="33" t="s">
        <v>140</v>
      </c>
      <c r="M9" s="33" t="s">
        <v>140</v>
      </c>
      <c r="N9" s="33" t="s">
        <v>140</v>
      </c>
      <c r="O9" s="33" t="s">
        <v>140</v>
      </c>
      <c r="P9" s="33" t="s">
        <v>140</v>
      </c>
      <c r="Q9" s="33" t="s">
        <v>140</v>
      </c>
      <c r="R9" s="33" t="s">
        <v>140</v>
      </c>
      <c r="S9" s="33" t="s">
        <v>140</v>
      </c>
      <c r="T9" s="33" t="s">
        <v>139</v>
      </c>
      <c r="U9" s="33" t="s">
        <v>139</v>
      </c>
      <c r="V9" s="33" t="s">
        <v>140</v>
      </c>
      <c r="W9" s="33" t="s">
        <v>140</v>
      </c>
      <c r="X9" s="33" t="s">
        <v>140</v>
      </c>
      <c r="Y9" s="33" t="s">
        <v>140</v>
      </c>
      <c r="Z9" s="33" t="s">
        <v>139</v>
      </c>
      <c r="AA9" s="33" t="s">
        <v>139</v>
      </c>
      <c r="AB9" s="33" t="s">
        <v>141</v>
      </c>
      <c r="AC9" s="33" t="s">
        <v>139</v>
      </c>
      <c r="AD9" s="33" t="s">
        <v>140</v>
      </c>
      <c r="AE9" s="33" t="s">
        <v>140</v>
      </c>
      <c r="AF9" s="34">
        <f t="shared" si="0"/>
        <v>7</v>
      </c>
      <c r="AG9" s="34">
        <f t="shared" si="1"/>
        <v>14</v>
      </c>
      <c r="AH9" s="34">
        <f t="shared" si="2"/>
        <v>1</v>
      </c>
      <c r="AI9" s="35">
        <f t="shared" si="3"/>
        <v>0.33333333333333331</v>
      </c>
      <c r="AJ9" s="33" t="s">
        <v>140</v>
      </c>
      <c r="AK9" s="33" t="s">
        <v>139</v>
      </c>
      <c r="AL9" s="33" t="s">
        <v>139</v>
      </c>
      <c r="AM9" s="33" t="s">
        <v>139</v>
      </c>
      <c r="AN9" s="33" t="s">
        <v>140</v>
      </c>
      <c r="AO9" s="33" t="s">
        <v>141</v>
      </c>
      <c r="AP9" s="33" t="s">
        <v>141</v>
      </c>
      <c r="AQ9" s="33" t="s">
        <v>141</v>
      </c>
      <c r="AR9" s="33" t="s">
        <v>141</v>
      </c>
      <c r="AS9" s="33" t="s">
        <v>139</v>
      </c>
      <c r="AT9" s="33" t="s">
        <v>139</v>
      </c>
      <c r="AU9" s="33" t="s">
        <v>139</v>
      </c>
      <c r="AV9" s="33" t="s">
        <v>140</v>
      </c>
      <c r="AW9" s="33" t="s">
        <v>140</v>
      </c>
      <c r="AX9" s="33" t="s">
        <v>140</v>
      </c>
      <c r="AY9" s="33" t="s">
        <v>139</v>
      </c>
      <c r="AZ9" s="34">
        <f t="shared" si="4"/>
        <v>8</v>
      </c>
      <c r="BA9" s="34">
        <f t="shared" si="5"/>
        <v>7</v>
      </c>
      <c r="BB9" s="34">
        <f t="shared" si="6"/>
        <v>4</v>
      </c>
      <c r="BC9" s="35">
        <f t="shared" si="7"/>
        <v>0.53333333333333333</v>
      </c>
      <c r="BD9" s="36">
        <f t="shared" si="8"/>
        <v>0.41666666666666669</v>
      </c>
      <c r="BE9" s="33" t="s">
        <v>140</v>
      </c>
      <c r="BF9" s="33" t="s">
        <v>140</v>
      </c>
      <c r="BG9" s="33" t="s">
        <v>140</v>
      </c>
      <c r="BH9" s="33" t="s">
        <v>139</v>
      </c>
      <c r="BI9" s="33" t="s">
        <v>140</v>
      </c>
      <c r="BJ9" s="33" t="s">
        <v>140</v>
      </c>
      <c r="BK9" s="33" t="s">
        <v>140</v>
      </c>
      <c r="BL9" s="33" t="s">
        <v>140</v>
      </c>
      <c r="BM9" s="33" t="s">
        <v>140</v>
      </c>
      <c r="BN9" s="33" t="s">
        <v>139</v>
      </c>
      <c r="BO9" s="34">
        <f t="shared" si="9"/>
        <v>2</v>
      </c>
      <c r="BP9" s="34">
        <f t="shared" si="10"/>
        <v>8</v>
      </c>
      <c r="BQ9" s="34">
        <f t="shared" si="11"/>
        <v>0</v>
      </c>
      <c r="BR9" s="37">
        <f t="shared" si="12"/>
        <v>0.2</v>
      </c>
      <c r="BS9" s="21" t="s">
        <v>142</v>
      </c>
      <c r="BT9" s="21" t="s">
        <v>142</v>
      </c>
      <c r="BU9" s="21" t="s">
        <v>142</v>
      </c>
      <c r="BV9" s="21" t="s">
        <v>143</v>
      </c>
      <c r="BW9" s="21" t="s">
        <v>142</v>
      </c>
      <c r="BX9" s="2" t="s">
        <v>144</v>
      </c>
      <c r="BY9" s="2" t="s">
        <v>220</v>
      </c>
      <c r="BZ9" s="51" t="s">
        <v>142</v>
      </c>
      <c r="CA9" s="52" t="s">
        <v>143</v>
      </c>
      <c r="CB9" s="39" t="s">
        <v>681</v>
      </c>
      <c r="CC9" s="33" t="s">
        <v>192</v>
      </c>
      <c r="CD9" s="33" t="s">
        <v>221</v>
      </c>
      <c r="CE9" s="46" t="s">
        <v>142</v>
      </c>
      <c r="CF9" s="46" t="s">
        <v>142</v>
      </c>
      <c r="CG9" s="46" t="s">
        <v>142</v>
      </c>
      <c r="CH9" s="46" t="s">
        <v>142</v>
      </c>
      <c r="CI9" s="46" t="s">
        <v>142</v>
      </c>
      <c r="CJ9" s="46" t="s">
        <v>142</v>
      </c>
      <c r="CK9" s="44" t="s">
        <v>143</v>
      </c>
      <c r="CL9" s="46" t="s">
        <v>142</v>
      </c>
      <c r="CM9" s="33" t="s">
        <v>142</v>
      </c>
      <c r="CN9" s="46" t="s">
        <v>142</v>
      </c>
      <c r="CO9" s="33" t="s">
        <v>222</v>
      </c>
      <c r="CP9" s="39" t="s">
        <v>670</v>
      </c>
      <c r="CQ9" s="39" t="s">
        <v>685</v>
      </c>
      <c r="CR9" s="33" t="s">
        <v>149</v>
      </c>
      <c r="CS9" s="33" t="s">
        <v>142</v>
      </c>
      <c r="CT9" s="33" t="s">
        <v>142</v>
      </c>
      <c r="CU9" s="33" t="s">
        <v>142</v>
      </c>
      <c r="CV9" s="33" t="s">
        <v>142</v>
      </c>
      <c r="CW9" s="33" t="s">
        <v>139</v>
      </c>
      <c r="CX9" s="33" t="s">
        <v>142</v>
      </c>
      <c r="CY9" s="33">
        <v>1</v>
      </c>
      <c r="CZ9" s="33" t="s">
        <v>223</v>
      </c>
      <c r="DA9" s="33" t="s">
        <v>142</v>
      </c>
      <c r="DB9" s="33" t="s">
        <v>142</v>
      </c>
      <c r="DC9" s="45" t="s">
        <v>224</v>
      </c>
      <c r="DD9" s="33" t="s">
        <v>225</v>
      </c>
      <c r="DE9" s="33" t="s">
        <v>144</v>
      </c>
      <c r="DF9" s="33" t="s">
        <v>144</v>
      </c>
      <c r="DG9" s="33">
        <v>1</v>
      </c>
      <c r="DH9" s="33" t="s">
        <v>141</v>
      </c>
      <c r="DI9" s="33">
        <v>1</v>
      </c>
      <c r="DJ9" s="33" t="s">
        <v>141</v>
      </c>
      <c r="DK9" s="33" t="s">
        <v>149</v>
      </c>
      <c r="DL9" s="33" t="s">
        <v>226</v>
      </c>
      <c r="DM9" s="33" t="s">
        <v>227</v>
      </c>
      <c r="DN9" s="33" t="s">
        <v>228</v>
      </c>
      <c r="DO9" s="33" t="s">
        <v>229</v>
      </c>
      <c r="DP9" s="33" t="s">
        <v>230</v>
      </c>
      <c r="DQ9" s="33" t="s">
        <v>231</v>
      </c>
    </row>
    <row r="10" spans="1:125" ht="173.25" x14ac:dyDescent="0.25">
      <c r="A10" s="43">
        <f t="shared" si="13"/>
        <v>7</v>
      </c>
      <c r="B10" s="33" t="s">
        <v>232</v>
      </c>
      <c r="C10" s="32">
        <v>2009</v>
      </c>
      <c r="D10" s="33" t="s">
        <v>233</v>
      </c>
      <c r="E10" s="33" t="s">
        <v>234</v>
      </c>
      <c r="F10" s="33" t="s">
        <v>235</v>
      </c>
      <c r="G10" s="33" t="s">
        <v>236</v>
      </c>
      <c r="H10" s="33" t="s">
        <v>149</v>
      </c>
      <c r="I10" s="32" t="s">
        <v>237</v>
      </c>
      <c r="J10" s="33" t="s">
        <v>139</v>
      </c>
      <c r="K10" s="33" t="s">
        <v>139</v>
      </c>
      <c r="L10" s="33" t="s">
        <v>140</v>
      </c>
      <c r="M10" s="33" t="s">
        <v>140</v>
      </c>
      <c r="N10" s="33" t="s">
        <v>140</v>
      </c>
      <c r="O10" s="33" t="s">
        <v>140</v>
      </c>
      <c r="P10" s="33" t="s">
        <v>140</v>
      </c>
      <c r="Q10" s="33" t="s">
        <v>140</v>
      </c>
      <c r="R10" s="33" t="s">
        <v>140</v>
      </c>
      <c r="S10" s="33" t="s">
        <v>140</v>
      </c>
      <c r="T10" s="33" t="s">
        <v>139</v>
      </c>
      <c r="U10" s="33" t="s">
        <v>139</v>
      </c>
      <c r="V10" s="33" t="s">
        <v>140</v>
      </c>
      <c r="W10" s="33" t="s">
        <v>140</v>
      </c>
      <c r="X10" s="33" t="s">
        <v>139</v>
      </c>
      <c r="Y10" s="33" t="s">
        <v>140</v>
      </c>
      <c r="Z10" s="33" t="s">
        <v>139</v>
      </c>
      <c r="AA10" s="33" t="s">
        <v>139</v>
      </c>
      <c r="AB10" s="33" t="s">
        <v>140</v>
      </c>
      <c r="AC10" s="33" t="s">
        <v>139</v>
      </c>
      <c r="AD10" s="33" t="s">
        <v>140</v>
      </c>
      <c r="AE10" s="33" t="s">
        <v>140</v>
      </c>
      <c r="AF10" s="34">
        <f t="shared" si="0"/>
        <v>8</v>
      </c>
      <c r="AG10" s="34">
        <f t="shared" si="1"/>
        <v>14</v>
      </c>
      <c r="AH10" s="34">
        <f t="shared" si="2"/>
        <v>0</v>
      </c>
      <c r="AI10" s="35">
        <f t="shared" si="3"/>
        <v>0.36363636363636365</v>
      </c>
      <c r="AJ10" s="33" t="s">
        <v>140</v>
      </c>
      <c r="AK10" s="33" t="s">
        <v>139</v>
      </c>
      <c r="AL10" s="33" t="s">
        <v>139</v>
      </c>
      <c r="AM10" s="33" t="s">
        <v>139</v>
      </c>
      <c r="AN10" s="33" t="s">
        <v>139</v>
      </c>
      <c r="AO10" s="33" t="s">
        <v>140</v>
      </c>
      <c r="AP10" s="33" t="s">
        <v>139</v>
      </c>
      <c r="AQ10" s="33" t="s">
        <v>139</v>
      </c>
      <c r="AR10" s="33" t="s">
        <v>140</v>
      </c>
      <c r="AS10" s="33" t="s">
        <v>139</v>
      </c>
      <c r="AT10" s="33" t="s">
        <v>140</v>
      </c>
      <c r="AU10" s="33" t="s">
        <v>139</v>
      </c>
      <c r="AV10" s="33" t="s">
        <v>140</v>
      </c>
      <c r="AW10" s="33" t="s">
        <v>140</v>
      </c>
      <c r="AX10" s="33" t="s">
        <v>139</v>
      </c>
      <c r="AY10" s="33" t="s">
        <v>139</v>
      </c>
      <c r="AZ10" s="34">
        <f t="shared" si="4"/>
        <v>11</v>
      </c>
      <c r="BA10" s="34">
        <f t="shared" si="5"/>
        <v>8</v>
      </c>
      <c r="BB10" s="34">
        <f t="shared" si="6"/>
        <v>0</v>
      </c>
      <c r="BC10" s="35">
        <f t="shared" si="7"/>
        <v>0.57894736842105265</v>
      </c>
      <c r="BD10" s="36">
        <f t="shared" si="8"/>
        <v>0.46341463414634149</v>
      </c>
      <c r="BE10" s="33" t="s">
        <v>140</v>
      </c>
      <c r="BF10" s="33" t="s">
        <v>180</v>
      </c>
      <c r="BG10" s="33" t="s">
        <v>140</v>
      </c>
      <c r="BH10" s="33" t="s">
        <v>140</v>
      </c>
      <c r="BI10" s="33" t="s">
        <v>140</v>
      </c>
      <c r="BJ10" s="33" t="s">
        <v>140</v>
      </c>
      <c r="BK10" s="33" t="s">
        <v>140</v>
      </c>
      <c r="BL10" s="33" t="s">
        <v>140</v>
      </c>
      <c r="BM10" s="33" t="s">
        <v>140</v>
      </c>
      <c r="BN10" s="33" t="s">
        <v>139</v>
      </c>
      <c r="BO10" s="34">
        <f t="shared" si="9"/>
        <v>1</v>
      </c>
      <c r="BP10" s="34">
        <f t="shared" si="10"/>
        <v>8</v>
      </c>
      <c r="BQ10" s="34">
        <f t="shared" si="11"/>
        <v>1</v>
      </c>
      <c r="BR10" s="37">
        <f t="shared" si="12"/>
        <v>0.1111111111111111</v>
      </c>
      <c r="BS10" s="21" t="s">
        <v>143</v>
      </c>
      <c r="BT10" s="21" t="s">
        <v>142</v>
      </c>
      <c r="BU10" s="21" t="s">
        <v>142</v>
      </c>
      <c r="BV10" s="21" t="s">
        <v>142</v>
      </c>
      <c r="BW10" s="21" t="s">
        <v>142</v>
      </c>
      <c r="BX10" s="2" t="s">
        <v>207</v>
      </c>
      <c r="BY10" s="2" t="s">
        <v>238</v>
      </c>
      <c r="BZ10" s="52" t="s">
        <v>143</v>
      </c>
      <c r="CA10" s="51" t="s">
        <v>142</v>
      </c>
      <c r="CB10" s="39" t="s">
        <v>681</v>
      </c>
      <c r="CC10" s="33" t="s">
        <v>239</v>
      </c>
      <c r="CD10" s="33" t="s">
        <v>209</v>
      </c>
      <c r="CE10" s="46" t="s">
        <v>142</v>
      </c>
      <c r="CF10" s="46" t="s">
        <v>142</v>
      </c>
      <c r="CG10" s="46" t="s">
        <v>142</v>
      </c>
      <c r="CH10" s="46" t="s">
        <v>142</v>
      </c>
      <c r="CI10" s="46" t="s">
        <v>142</v>
      </c>
      <c r="CJ10" s="46" t="s">
        <v>142</v>
      </c>
      <c r="CK10" s="46" t="s">
        <v>142</v>
      </c>
      <c r="CL10" s="44" t="s">
        <v>143</v>
      </c>
      <c r="CM10" s="33" t="s">
        <v>142</v>
      </c>
      <c r="CN10" s="46" t="s">
        <v>142</v>
      </c>
      <c r="CO10" s="33" t="s">
        <v>240</v>
      </c>
      <c r="CP10" s="39" t="s">
        <v>671</v>
      </c>
      <c r="CQ10" s="33" t="s">
        <v>149</v>
      </c>
      <c r="CR10" s="33" t="s">
        <v>241</v>
      </c>
      <c r="CS10" s="33" t="s">
        <v>139</v>
      </c>
      <c r="CT10" s="33" t="s">
        <v>142</v>
      </c>
      <c r="CU10" s="33" t="s">
        <v>142</v>
      </c>
      <c r="CV10" s="33" t="s">
        <v>142</v>
      </c>
      <c r="CW10" s="33" t="s">
        <v>142</v>
      </c>
      <c r="CX10" s="33" t="s">
        <v>142</v>
      </c>
      <c r="CY10" s="33">
        <v>1</v>
      </c>
      <c r="CZ10" s="33">
        <v>3</v>
      </c>
      <c r="DA10" s="33" t="s">
        <v>142</v>
      </c>
      <c r="DB10" s="33" t="s">
        <v>142</v>
      </c>
      <c r="DC10" s="45">
        <v>0.5</v>
      </c>
      <c r="DD10" s="33">
        <v>300</v>
      </c>
      <c r="DE10" s="33">
        <v>100</v>
      </c>
      <c r="DF10" s="33">
        <v>5</v>
      </c>
      <c r="DG10" s="33">
        <v>1</v>
      </c>
      <c r="DH10" s="33" t="s">
        <v>141</v>
      </c>
      <c r="DI10" s="33">
        <v>1</v>
      </c>
      <c r="DJ10" s="33" t="s">
        <v>141</v>
      </c>
      <c r="DK10" s="33" t="s">
        <v>242</v>
      </c>
      <c r="DL10" s="33" t="s">
        <v>243</v>
      </c>
      <c r="DM10" s="33" t="s">
        <v>152</v>
      </c>
      <c r="DN10" s="33" t="s">
        <v>244</v>
      </c>
      <c r="DO10" s="33" t="s">
        <v>245</v>
      </c>
      <c r="DP10" s="33" t="s">
        <v>246</v>
      </c>
      <c r="DQ10" s="33" t="s">
        <v>247</v>
      </c>
    </row>
    <row r="11" spans="1:125" ht="189" x14ac:dyDescent="0.25">
      <c r="A11" s="43">
        <f t="shared" si="13"/>
        <v>8</v>
      </c>
      <c r="B11" s="33" t="s">
        <v>248</v>
      </c>
      <c r="C11" s="32">
        <v>2009</v>
      </c>
      <c r="D11" s="33" t="s">
        <v>249</v>
      </c>
      <c r="E11" s="33" t="s">
        <v>250</v>
      </c>
      <c r="F11" s="33" t="s">
        <v>251</v>
      </c>
      <c r="G11" s="39" t="s">
        <v>747</v>
      </c>
      <c r="H11" s="33" t="s">
        <v>252</v>
      </c>
      <c r="I11" s="33" t="s">
        <v>253</v>
      </c>
      <c r="J11" s="33" t="s">
        <v>139</v>
      </c>
      <c r="K11" s="33" t="s">
        <v>140</v>
      </c>
      <c r="L11" s="33" t="s">
        <v>140</v>
      </c>
      <c r="M11" s="33" t="s">
        <v>140</v>
      </c>
      <c r="N11" s="33" t="s">
        <v>140</v>
      </c>
      <c r="O11" s="33" t="s">
        <v>140</v>
      </c>
      <c r="P11" s="33" t="s">
        <v>140</v>
      </c>
      <c r="Q11" s="33" t="s">
        <v>140</v>
      </c>
      <c r="R11" s="33" t="s">
        <v>140</v>
      </c>
      <c r="S11" s="33" t="s">
        <v>140</v>
      </c>
      <c r="T11" s="33" t="s">
        <v>139</v>
      </c>
      <c r="U11" s="33" t="s">
        <v>140</v>
      </c>
      <c r="V11" s="33" t="s">
        <v>139</v>
      </c>
      <c r="W11" s="33" t="s">
        <v>140</v>
      </c>
      <c r="X11" s="33" t="s">
        <v>139</v>
      </c>
      <c r="Y11" s="33" t="s">
        <v>140</v>
      </c>
      <c r="Z11" s="33" t="s">
        <v>139</v>
      </c>
      <c r="AA11" s="33" t="s">
        <v>139</v>
      </c>
      <c r="AB11" s="33" t="s">
        <v>140</v>
      </c>
      <c r="AC11" s="33" t="s">
        <v>139</v>
      </c>
      <c r="AD11" s="33" t="s">
        <v>140</v>
      </c>
      <c r="AE11" s="33" t="s">
        <v>140</v>
      </c>
      <c r="AF11" s="34">
        <f t="shared" si="0"/>
        <v>7</v>
      </c>
      <c r="AG11" s="34">
        <f t="shared" si="1"/>
        <v>15</v>
      </c>
      <c r="AH11" s="34">
        <f t="shared" si="2"/>
        <v>0</v>
      </c>
      <c r="AI11" s="35">
        <f t="shared" si="3"/>
        <v>0.31818181818181818</v>
      </c>
      <c r="AJ11" s="33" t="s">
        <v>139</v>
      </c>
      <c r="AK11" s="33" t="s">
        <v>139</v>
      </c>
      <c r="AL11" s="33" t="s">
        <v>139</v>
      </c>
      <c r="AM11" s="33" t="s">
        <v>139</v>
      </c>
      <c r="AN11" s="33" t="s">
        <v>140</v>
      </c>
      <c r="AO11" s="33" t="s">
        <v>140</v>
      </c>
      <c r="AP11" s="33" t="s">
        <v>139</v>
      </c>
      <c r="AQ11" s="33" t="s">
        <v>140</v>
      </c>
      <c r="AR11" s="33" t="s">
        <v>140</v>
      </c>
      <c r="AS11" s="33" t="s">
        <v>139</v>
      </c>
      <c r="AT11" s="33" t="s">
        <v>140</v>
      </c>
      <c r="AU11" s="33" t="s">
        <v>139</v>
      </c>
      <c r="AV11" s="33" t="s">
        <v>140</v>
      </c>
      <c r="AW11" s="33" t="s">
        <v>140</v>
      </c>
      <c r="AX11" s="33" t="s">
        <v>140</v>
      </c>
      <c r="AY11" s="33" t="s">
        <v>139</v>
      </c>
      <c r="AZ11" s="34">
        <f t="shared" si="4"/>
        <v>9</v>
      </c>
      <c r="BA11" s="34">
        <f t="shared" si="5"/>
        <v>10</v>
      </c>
      <c r="BB11" s="34">
        <f t="shared" si="6"/>
        <v>0</v>
      </c>
      <c r="BC11" s="35">
        <f t="shared" si="7"/>
        <v>0.47368421052631576</v>
      </c>
      <c r="BD11" s="36">
        <f t="shared" si="8"/>
        <v>0.3902439024390244</v>
      </c>
      <c r="BE11" s="33" t="s">
        <v>140</v>
      </c>
      <c r="BF11" s="33" t="s">
        <v>180</v>
      </c>
      <c r="BG11" s="33" t="s">
        <v>140</v>
      </c>
      <c r="BH11" s="33" t="s">
        <v>140</v>
      </c>
      <c r="BI11" s="33" t="s">
        <v>140</v>
      </c>
      <c r="BJ11" s="33" t="s">
        <v>140</v>
      </c>
      <c r="BK11" s="33" t="s">
        <v>140</v>
      </c>
      <c r="BL11" s="33" t="s">
        <v>180</v>
      </c>
      <c r="BM11" s="33" t="s">
        <v>139</v>
      </c>
      <c r="BN11" s="33" t="s">
        <v>140</v>
      </c>
      <c r="BO11" s="34">
        <f t="shared" si="9"/>
        <v>1</v>
      </c>
      <c r="BP11" s="34">
        <f t="shared" si="10"/>
        <v>7</v>
      </c>
      <c r="BQ11" s="34">
        <f t="shared" si="11"/>
        <v>2</v>
      </c>
      <c r="BR11" s="37">
        <f t="shared" si="12"/>
        <v>0.125</v>
      </c>
      <c r="BS11" s="21" t="s">
        <v>143</v>
      </c>
      <c r="BT11" s="21" t="s">
        <v>142</v>
      </c>
      <c r="BU11" s="21" t="s">
        <v>142</v>
      </c>
      <c r="BV11" s="21" t="s">
        <v>142</v>
      </c>
      <c r="BW11" s="21" t="s">
        <v>142</v>
      </c>
      <c r="BX11" s="2" t="s">
        <v>254</v>
      </c>
      <c r="BY11" s="2" t="s">
        <v>255</v>
      </c>
      <c r="BZ11" s="52" t="s">
        <v>143</v>
      </c>
      <c r="CA11" s="51" t="s">
        <v>142</v>
      </c>
      <c r="CB11" s="33" t="s">
        <v>144</v>
      </c>
      <c r="CC11" s="33" t="s">
        <v>144</v>
      </c>
      <c r="CD11" s="33" t="s">
        <v>256</v>
      </c>
      <c r="CE11" s="46" t="s">
        <v>142</v>
      </c>
      <c r="CF11" s="46" t="s">
        <v>142</v>
      </c>
      <c r="CG11" s="46" t="s">
        <v>142</v>
      </c>
      <c r="CH11" s="46" t="s">
        <v>142</v>
      </c>
      <c r="CI11" s="46" t="s">
        <v>142</v>
      </c>
      <c r="CJ11" s="46" t="s">
        <v>142</v>
      </c>
      <c r="CK11" s="44" t="s">
        <v>143</v>
      </c>
      <c r="CL11" s="46" t="s">
        <v>142</v>
      </c>
      <c r="CM11" s="33" t="s">
        <v>142</v>
      </c>
      <c r="CN11" s="44" t="s">
        <v>143</v>
      </c>
      <c r="CO11" s="33" t="s">
        <v>257</v>
      </c>
      <c r="CP11" s="39" t="s">
        <v>672</v>
      </c>
      <c r="CQ11" s="33" t="s">
        <v>149</v>
      </c>
      <c r="CR11" s="33" t="s">
        <v>258</v>
      </c>
      <c r="CS11" s="33" t="s">
        <v>139</v>
      </c>
      <c r="CT11" s="33" t="s">
        <v>142</v>
      </c>
      <c r="CU11" s="33" t="s">
        <v>142</v>
      </c>
      <c r="CV11" s="33" t="s">
        <v>142</v>
      </c>
      <c r="CW11" s="33" t="s">
        <v>142</v>
      </c>
      <c r="CX11" s="33" t="s">
        <v>142</v>
      </c>
      <c r="CY11" s="33">
        <v>0.3</v>
      </c>
      <c r="CZ11" s="33">
        <v>0.5</v>
      </c>
      <c r="DA11" s="33" t="s">
        <v>142</v>
      </c>
      <c r="DB11" s="33" t="s">
        <v>142</v>
      </c>
      <c r="DC11" s="45">
        <v>0.2</v>
      </c>
      <c r="DD11" s="33">
        <v>60</v>
      </c>
      <c r="DE11" s="33" t="s">
        <v>144</v>
      </c>
      <c r="DF11" s="33" t="s">
        <v>144</v>
      </c>
      <c r="DG11" s="33">
        <v>1</v>
      </c>
      <c r="DH11" s="33" t="s">
        <v>141</v>
      </c>
      <c r="DI11" s="33">
        <v>1</v>
      </c>
      <c r="DJ11" s="33" t="s">
        <v>141</v>
      </c>
      <c r="DK11" s="33" t="s">
        <v>259</v>
      </c>
      <c r="DL11" s="33" t="s">
        <v>260</v>
      </c>
      <c r="DM11" s="33" t="s">
        <v>152</v>
      </c>
      <c r="DN11" s="33" t="s">
        <v>152</v>
      </c>
      <c r="DO11" s="33" t="s">
        <v>261</v>
      </c>
      <c r="DP11" s="33" t="s">
        <v>262</v>
      </c>
      <c r="DQ11" s="33" t="s">
        <v>263</v>
      </c>
    </row>
    <row r="12" spans="1:125" ht="346.5" x14ac:dyDescent="0.25">
      <c r="A12" s="43">
        <f t="shared" si="13"/>
        <v>9</v>
      </c>
      <c r="B12" s="33" t="s">
        <v>264</v>
      </c>
      <c r="C12" s="32">
        <v>2009</v>
      </c>
      <c r="D12" s="33" t="s">
        <v>265</v>
      </c>
      <c r="E12" s="33" t="s">
        <v>266</v>
      </c>
      <c r="F12" s="33" t="s">
        <v>267</v>
      </c>
      <c r="G12" s="33" t="s">
        <v>268</v>
      </c>
      <c r="H12" s="33" t="s">
        <v>269</v>
      </c>
      <c r="I12" s="33" t="s">
        <v>270</v>
      </c>
      <c r="J12" s="33" t="s">
        <v>139</v>
      </c>
      <c r="K12" s="33" t="s">
        <v>139</v>
      </c>
      <c r="L12" s="33" t="s">
        <v>139</v>
      </c>
      <c r="M12" s="33" t="s">
        <v>140</v>
      </c>
      <c r="N12" s="33" t="s">
        <v>140</v>
      </c>
      <c r="O12" s="33" t="s">
        <v>140</v>
      </c>
      <c r="P12" s="33" t="s">
        <v>139</v>
      </c>
      <c r="Q12" s="33" t="s">
        <v>140</v>
      </c>
      <c r="R12" s="33" t="s">
        <v>140</v>
      </c>
      <c r="S12" s="33" t="s">
        <v>139</v>
      </c>
      <c r="T12" s="33" t="s">
        <v>139</v>
      </c>
      <c r="U12" s="33" t="s">
        <v>139</v>
      </c>
      <c r="V12" s="33" t="s">
        <v>139</v>
      </c>
      <c r="W12" s="33" t="s">
        <v>140</v>
      </c>
      <c r="X12" s="33" t="s">
        <v>139</v>
      </c>
      <c r="Y12" s="33" t="s">
        <v>140</v>
      </c>
      <c r="Z12" s="33" t="s">
        <v>139</v>
      </c>
      <c r="AA12" s="33" t="s">
        <v>139</v>
      </c>
      <c r="AB12" s="33" t="s">
        <v>140</v>
      </c>
      <c r="AC12" s="33" t="s">
        <v>139</v>
      </c>
      <c r="AD12" s="33" t="s">
        <v>139</v>
      </c>
      <c r="AE12" s="33" t="s">
        <v>140</v>
      </c>
      <c r="AF12" s="34">
        <f t="shared" si="0"/>
        <v>13</v>
      </c>
      <c r="AG12" s="34">
        <f t="shared" si="1"/>
        <v>9</v>
      </c>
      <c r="AH12" s="34">
        <f t="shared" si="2"/>
        <v>0</v>
      </c>
      <c r="AI12" s="35">
        <f t="shared" si="3"/>
        <v>0.59090909090909094</v>
      </c>
      <c r="AJ12" s="33" t="s">
        <v>140</v>
      </c>
      <c r="AK12" s="33" t="s">
        <v>139</v>
      </c>
      <c r="AL12" s="33" t="s">
        <v>140</v>
      </c>
      <c r="AM12" s="33" t="s">
        <v>139</v>
      </c>
      <c r="AN12" s="33" t="s">
        <v>140</v>
      </c>
      <c r="AO12" s="33" t="s">
        <v>140</v>
      </c>
      <c r="AP12" s="33" t="s">
        <v>139</v>
      </c>
      <c r="AQ12" s="33" t="s">
        <v>140</v>
      </c>
      <c r="AR12" s="33" t="s">
        <v>140</v>
      </c>
      <c r="AS12" s="33" t="s">
        <v>139</v>
      </c>
      <c r="AT12" s="33" t="s">
        <v>140</v>
      </c>
      <c r="AU12" s="33" t="s">
        <v>139</v>
      </c>
      <c r="AV12" s="33" t="s">
        <v>140</v>
      </c>
      <c r="AW12" s="33" t="s">
        <v>140</v>
      </c>
      <c r="AX12" s="33" t="s">
        <v>140</v>
      </c>
      <c r="AY12" s="33" t="s">
        <v>139</v>
      </c>
      <c r="AZ12" s="34">
        <f t="shared" si="4"/>
        <v>8</v>
      </c>
      <c r="BA12" s="34">
        <f t="shared" si="5"/>
        <v>11</v>
      </c>
      <c r="BB12" s="34">
        <f t="shared" si="6"/>
        <v>0</v>
      </c>
      <c r="BC12" s="35">
        <f t="shared" si="7"/>
        <v>0.42105263157894735</v>
      </c>
      <c r="BD12" s="36">
        <f t="shared" si="8"/>
        <v>0.51219512195121952</v>
      </c>
      <c r="BE12" s="33" t="s">
        <v>140</v>
      </c>
      <c r="BF12" s="33" t="s">
        <v>180</v>
      </c>
      <c r="BG12" s="33" t="s">
        <v>140</v>
      </c>
      <c r="BH12" s="33" t="s">
        <v>140</v>
      </c>
      <c r="BI12" s="33" t="s">
        <v>140</v>
      </c>
      <c r="BJ12" s="33" t="s">
        <v>140</v>
      </c>
      <c r="BK12" s="33" t="s">
        <v>139</v>
      </c>
      <c r="BL12" s="33" t="s">
        <v>140</v>
      </c>
      <c r="BM12" s="33" t="s">
        <v>140</v>
      </c>
      <c r="BN12" s="33" t="s">
        <v>139</v>
      </c>
      <c r="BO12" s="34">
        <f t="shared" si="9"/>
        <v>2</v>
      </c>
      <c r="BP12" s="34">
        <f t="shared" si="10"/>
        <v>7</v>
      </c>
      <c r="BQ12" s="34">
        <f t="shared" si="11"/>
        <v>1</v>
      </c>
      <c r="BR12" s="37">
        <f t="shared" si="12"/>
        <v>0.22222222222222221</v>
      </c>
      <c r="BS12" s="21" t="s">
        <v>143</v>
      </c>
      <c r="BT12" s="21" t="s">
        <v>142</v>
      </c>
      <c r="BU12" s="21" t="s">
        <v>142</v>
      </c>
      <c r="BV12" s="21" t="s">
        <v>142</v>
      </c>
      <c r="BW12" s="21" t="s">
        <v>142</v>
      </c>
      <c r="BX12" s="2" t="s">
        <v>207</v>
      </c>
      <c r="BY12" s="2" t="s">
        <v>271</v>
      </c>
      <c r="BZ12" s="52" t="s">
        <v>143</v>
      </c>
      <c r="CA12" s="51" t="s">
        <v>142</v>
      </c>
      <c r="CB12" s="39" t="s">
        <v>681</v>
      </c>
      <c r="CC12" s="33" t="s">
        <v>239</v>
      </c>
      <c r="CD12" s="33" t="s">
        <v>256</v>
      </c>
      <c r="CE12" s="46" t="s">
        <v>142</v>
      </c>
      <c r="CF12" s="46" t="s">
        <v>142</v>
      </c>
      <c r="CG12" s="46" t="s">
        <v>142</v>
      </c>
      <c r="CH12" s="46" t="s">
        <v>142</v>
      </c>
      <c r="CI12" s="46" t="s">
        <v>142</v>
      </c>
      <c r="CJ12" s="46" t="s">
        <v>142</v>
      </c>
      <c r="CK12" s="44" t="s">
        <v>143</v>
      </c>
      <c r="CL12" s="44" t="s">
        <v>143</v>
      </c>
      <c r="CM12" s="33" t="s">
        <v>142</v>
      </c>
      <c r="CN12" s="46" t="s">
        <v>142</v>
      </c>
      <c r="CO12" s="33" t="s">
        <v>272</v>
      </c>
      <c r="CP12" s="39" t="s">
        <v>671</v>
      </c>
      <c r="CQ12" s="33" t="s">
        <v>149</v>
      </c>
      <c r="CR12" s="33" t="s">
        <v>273</v>
      </c>
      <c r="CS12" s="33" t="s">
        <v>139</v>
      </c>
      <c r="CT12" s="33" t="s">
        <v>142</v>
      </c>
      <c r="CU12" s="33" t="s">
        <v>142</v>
      </c>
      <c r="CV12" s="33" t="s">
        <v>142</v>
      </c>
      <c r="CW12" s="33" t="s">
        <v>142</v>
      </c>
      <c r="CX12" s="33" t="s">
        <v>142</v>
      </c>
      <c r="CY12" s="33">
        <v>1</v>
      </c>
      <c r="CZ12" s="33">
        <v>2</v>
      </c>
      <c r="DA12" s="33" t="s">
        <v>142</v>
      </c>
      <c r="DB12" s="33" t="s">
        <v>142</v>
      </c>
      <c r="DC12" s="45">
        <v>0.5</v>
      </c>
      <c r="DD12" s="33">
        <v>300</v>
      </c>
      <c r="DE12" s="33">
        <v>100</v>
      </c>
      <c r="DF12" s="33">
        <v>50</v>
      </c>
      <c r="DG12" s="33">
        <v>1</v>
      </c>
      <c r="DH12" s="46" t="s">
        <v>141</v>
      </c>
      <c r="DI12" s="33">
        <v>1</v>
      </c>
      <c r="DJ12" s="46" t="s">
        <v>141</v>
      </c>
      <c r="DK12" s="33" t="s">
        <v>274</v>
      </c>
      <c r="DL12" s="33" t="s">
        <v>275</v>
      </c>
      <c r="DM12" s="33" t="s">
        <v>689</v>
      </c>
      <c r="DN12" s="33" t="s">
        <v>690</v>
      </c>
      <c r="DO12" s="33" t="s">
        <v>276</v>
      </c>
      <c r="DP12" s="33" t="s">
        <v>277</v>
      </c>
      <c r="DQ12" s="33" t="s">
        <v>278</v>
      </c>
    </row>
    <row r="13" spans="1:125" ht="157.5" x14ac:dyDescent="0.25">
      <c r="A13" s="43">
        <f t="shared" si="13"/>
        <v>10</v>
      </c>
      <c r="B13" s="33" t="s">
        <v>279</v>
      </c>
      <c r="C13" s="32">
        <v>2010</v>
      </c>
      <c r="D13" s="33" t="s">
        <v>280</v>
      </c>
      <c r="E13" s="33" t="s">
        <v>281</v>
      </c>
      <c r="F13" s="33" t="s">
        <v>282</v>
      </c>
      <c r="G13" s="39" t="s">
        <v>746</v>
      </c>
      <c r="H13" s="33" t="s">
        <v>149</v>
      </c>
      <c r="I13" s="32" t="s">
        <v>283</v>
      </c>
      <c r="J13" s="33" t="s">
        <v>139</v>
      </c>
      <c r="K13" s="33" t="s">
        <v>139</v>
      </c>
      <c r="L13" s="33" t="s">
        <v>139</v>
      </c>
      <c r="M13" s="33" t="s">
        <v>140</v>
      </c>
      <c r="N13" s="33" t="s">
        <v>139</v>
      </c>
      <c r="O13" s="33" t="s">
        <v>140</v>
      </c>
      <c r="P13" s="33" t="s">
        <v>140</v>
      </c>
      <c r="Q13" s="33" t="s">
        <v>140</v>
      </c>
      <c r="R13" s="33" t="s">
        <v>140</v>
      </c>
      <c r="S13" s="33" t="s">
        <v>140</v>
      </c>
      <c r="T13" s="33" t="s">
        <v>139</v>
      </c>
      <c r="U13" s="33" t="s">
        <v>139</v>
      </c>
      <c r="V13" s="33" t="s">
        <v>140</v>
      </c>
      <c r="W13" s="33" t="s">
        <v>140</v>
      </c>
      <c r="X13" s="33" t="s">
        <v>140</v>
      </c>
      <c r="Y13" s="33" t="s">
        <v>140</v>
      </c>
      <c r="Z13" s="33" t="s">
        <v>139</v>
      </c>
      <c r="AA13" s="33" t="s">
        <v>140</v>
      </c>
      <c r="AB13" s="33" t="s">
        <v>140</v>
      </c>
      <c r="AC13" s="33" t="s">
        <v>139</v>
      </c>
      <c r="AD13" s="33" t="s">
        <v>140</v>
      </c>
      <c r="AE13" s="33" t="s">
        <v>140</v>
      </c>
      <c r="AF13" s="34">
        <f t="shared" si="0"/>
        <v>8</v>
      </c>
      <c r="AG13" s="34">
        <f t="shared" si="1"/>
        <v>14</v>
      </c>
      <c r="AH13" s="34">
        <f t="shared" si="2"/>
        <v>0</v>
      </c>
      <c r="AI13" s="35">
        <f t="shared" si="3"/>
        <v>0.36363636363636365</v>
      </c>
      <c r="AJ13" s="33" t="s">
        <v>140</v>
      </c>
      <c r="AK13" s="33" t="s">
        <v>139</v>
      </c>
      <c r="AL13" s="33" t="s">
        <v>140</v>
      </c>
      <c r="AM13" s="33" t="s">
        <v>139</v>
      </c>
      <c r="AN13" s="33" t="s">
        <v>139</v>
      </c>
      <c r="AO13" s="33" t="s">
        <v>140</v>
      </c>
      <c r="AP13" s="33" t="s">
        <v>140</v>
      </c>
      <c r="AQ13" s="33" t="s">
        <v>140</v>
      </c>
      <c r="AR13" s="33" t="s">
        <v>140</v>
      </c>
      <c r="AS13" s="33" t="s">
        <v>140</v>
      </c>
      <c r="AT13" s="33" t="s">
        <v>140</v>
      </c>
      <c r="AU13" s="33" t="s">
        <v>140</v>
      </c>
      <c r="AV13" s="33" t="s">
        <v>140</v>
      </c>
      <c r="AW13" s="33" t="s">
        <v>140</v>
      </c>
      <c r="AX13" s="33" t="s">
        <v>139</v>
      </c>
      <c r="AY13" s="33" t="s">
        <v>139</v>
      </c>
      <c r="AZ13" s="34">
        <f t="shared" si="4"/>
        <v>6</v>
      </c>
      <c r="BA13" s="34">
        <f t="shared" si="5"/>
        <v>13</v>
      </c>
      <c r="BB13" s="34">
        <f t="shared" si="6"/>
        <v>0</v>
      </c>
      <c r="BC13" s="35">
        <f t="shared" si="7"/>
        <v>0.31578947368421051</v>
      </c>
      <c r="BD13" s="36">
        <f t="shared" si="8"/>
        <v>0.34146341463414637</v>
      </c>
      <c r="BE13" s="33" t="s">
        <v>140</v>
      </c>
      <c r="BF13" s="33" t="s">
        <v>140</v>
      </c>
      <c r="BG13" s="33" t="s">
        <v>140</v>
      </c>
      <c r="BH13" s="33" t="s">
        <v>140</v>
      </c>
      <c r="BI13" s="33" t="s">
        <v>140</v>
      </c>
      <c r="BJ13" s="33" t="s">
        <v>140</v>
      </c>
      <c r="BK13" s="33" t="s">
        <v>140</v>
      </c>
      <c r="BL13" s="33" t="s">
        <v>139</v>
      </c>
      <c r="BM13" s="33" t="s">
        <v>140</v>
      </c>
      <c r="BN13" s="33" t="s">
        <v>140</v>
      </c>
      <c r="BO13" s="34">
        <f t="shared" si="9"/>
        <v>1</v>
      </c>
      <c r="BP13" s="34">
        <f t="shared" si="10"/>
        <v>9</v>
      </c>
      <c r="BQ13" s="34">
        <f t="shared" si="11"/>
        <v>0</v>
      </c>
      <c r="BR13" s="37">
        <f t="shared" si="12"/>
        <v>0.1</v>
      </c>
      <c r="BS13" s="21" t="s">
        <v>142</v>
      </c>
      <c r="BT13" s="21" t="s">
        <v>143</v>
      </c>
      <c r="BU13" s="21" t="s">
        <v>142</v>
      </c>
      <c r="BV13" s="21" t="s">
        <v>142</v>
      </c>
      <c r="BW13" s="21" t="s">
        <v>142</v>
      </c>
      <c r="BX13" s="2" t="s">
        <v>284</v>
      </c>
      <c r="BY13" s="2" t="s">
        <v>285</v>
      </c>
      <c r="BZ13" s="52" t="s">
        <v>143</v>
      </c>
      <c r="CA13" s="51" t="s">
        <v>142</v>
      </c>
      <c r="CB13" s="39" t="s">
        <v>681</v>
      </c>
      <c r="CC13" s="33" t="s">
        <v>286</v>
      </c>
      <c r="CD13" s="33" t="s">
        <v>287</v>
      </c>
      <c r="CE13" s="46" t="s">
        <v>142</v>
      </c>
      <c r="CF13" s="46" t="s">
        <v>142</v>
      </c>
      <c r="CG13" s="46" t="s">
        <v>142</v>
      </c>
      <c r="CH13" s="44" t="s">
        <v>143</v>
      </c>
      <c r="CI13" s="46" t="s">
        <v>142</v>
      </c>
      <c r="CJ13" s="46" t="s">
        <v>142</v>
      </c>
      <c r="CK13" s="44" t="s">
        <v>143</v>
      </c>
      <c r="CL13" s="46" t="s">
        <v>142</v>
      </c>
      <c r="CM13" s="33" t="s">
        <v>142</v>
      </c>
      <c r="CN13" s="46" t="s">
        <v>142</v>
      </c>
      <c r="CO13" s="33" t="s">
        <v>288</v>
      </c>
      <c r="CP13" s="39" t="s">
        <v>673</v>
      </c>
      <c r="CQ13" s="33" t="s">
        <v>149</v>
      </c>
      <c r="CR13" s="33" t="s">
        <v>289</v>
      </c>
      <c r="CS13" s="33" t="s">
        <v>139</v>
      </c>
      <c r="CT13" s="33" t="s">
        <v>142</v>
      </c>
      <c r="CU13" s="33" t="s">
        <v>142</v>
      </c>
      <c r="CV13" s="33" t="s">
        <v>142</v>
      </c>
      <c r="CW13" s="33" t="s">
        <v>142</v>
      </c>
      <c r="CX13" s="33" t="s">
        <v>142</v>
      </c>
      <c r="CY13" s="33">
        <v>0.3</v>
      </c>
      <c r="CZ13" s="33">
        <v>0.5</v>
      </c>
      <c r="DA13" s="33" t="s">
        <v>142</v>
      </c>
      <c r="DB13" s="33" t="s">
        <v>142</v>
      </c>
      <c r="DC13" s="46" t="s">
        <v>141</v>
      </c>
      <c r="DD13" s="33">
        <v>30</v>
      </c>
      <c r="DE13" s="46" t="s">
        <v>141</v>
      </c>
      <c r="DF13" s="46" t="s">
        <v>141</v>
      </c>
      <c r="DG13" s="33">
        <v>1</v>
      </c>
      <c r="DH13" s="46" t="s">
        <v>141</v>
      </c>
      <c r="DI13" s="33">
        <v>1</v>
      </c>
      <c r="DJ13" s="46" t="s">
        <v>141</v>
      </c>
      <c r="DK13" s="33" t="s">
        <v>259</v>
      </c>
      <c r="DL13" s="33" t="s">
        <v>290</v>
      </c>
      <c r="DM13" s="33" t="s">
        <v>152</v>
      </c>
      <c r="DN13" s="33" t="s">
        <v>152</v>
      </c>
      <c r="DO13" s="33" t="s">
        <v>291</v>
      </c>
      <c r="DP13" s="33" t="s">
        <v>246</v>
      </c>
      <c r="DQ13" s="33" t="s">
        <v>292</v>
      </c>
    </row>
    <row r="14" spans="1:125" ht="299.25" x14ac:dyDescent="0.25">
      <c r="A14" s="43">
        <f t="shared" si="13"/>
        <v>11</v>
      </c>
      <c r="B14" s="33" t="s">
        <v>293</v>
      </c>
      <c r="C14" s="32">
        <v>2010</v>
      </c>
      <c r="D14" s="33" t="s">
        <v>294</v>
      </c>
      <c r="E14" s="33" t="s">
        <v>295</v>
      </c>
      <c r="F14" s="33" t="s">
        <v>296</v>
      </c>
      <c r="G14" s="33" t="s">
        <v>297</v>
      </c>
      <c r="H14" s="33" t="s">
        <v>149</v>
      </c>
      <c r="I14" s="32" t="s">
        <v>298</v>
      </c>
      <c r="J14" s="33" t="s">
        <v>139</v>
      </c>
      <c r="K14" s="33" t="s">
        <v>139</v>
      </c>
      <c r="L14" s="33" t="s">
        <v>139</v>
      </c>
      <c r="M14" s="33" t="s">
        <v>140</v>
      </c>
      <c r="N14" s="33" t="s">
        <v>140</v>
      </c>
      <c r="O14" s="33" t="s">
        <v>139</v>
      </c>
      <c r="P14" s="33" t="s">
        <v>139</v>
      </c>
      <c r="Q14" s="33" t="s">
        <v>140</v>
      </c>
      <c r="R14" s="33" t="s">
        <v>140</v>
      </c>
      <c r="S14" s="33" t="s">
        <v>140</v>
      </c>
      <c r="T14" s="33" t="s">
        <v>139</v>
      </c>
      <c r="U14" s="33" t="s">
        <v>139</v>
      </c>
      <c r="V14" s="33" t="s">
        <v>139</v>
      </c>
      <c r="W14" s="33" t="s">
        <v>140</v>
      </c>
      <c r="X14" s="33" t="s">
        <v>140</v>
      </c>
      <c r="Y14" s="33" t="s">
        <v>140</v>
      </c>
      <c r="Z14" s="33" t="s">
        <v>140</v>
      </c>
      <c r="AA14" s="33" t="s">
        <v>139</v>
      </c>
      <c r="AB14" s="33" t="s">
        <v>140</v>
      </c>
      <c r="AC14" s="33" t="s">
        <v>139</v>
      </c>
      <c r="AD14" s="33" t="s">
        <v>139</v>
      </c>
      <c r="AE14" s="33" t="s">
        <v>140</v>
      </c>
      <c r="AF14" s="34">
        <f t="shared" si="0"/>
        <v>11</v>
      </c>
      <c r="AG14" s="34">
        <f t="shared" si="1"/>
        <v>11</v>
      </c>
      <c r="AH14" s="34">
        <f t="shared" si="2"/>
        <v>0</v>
      </c>
      <c r="AI14" s="35">
        <f t="shared" si="3"/>
        <v>0.5</v>
      </c>
      <c r="AJ14" s="33" t="s">
        <v>139</v>
      </c>
      <c r="AK14" s="33" t="s">
        <v>140</v>
      </c>
      <c r="AL14" s="33" t="s">
        <v>140</v>
      </c>
      <c r="AM14" s="33" t="s">
        <v>139</v>
      </c>
      <c r="AN14" s="33" t="s">
        <v>140</v>
      </c>
      <c r="AO14" s="33" t="s">
        <v>140</v>
      </c>
      <c r="AP14" s="33" t="s">
        <v>139</v>
      </c>
      <c r="AQ14" s="33" t="s">
        <v>140</v>
      </c>
      <c r="AR14" s="33" t="s">
        <v>140</v>
      </c>
      <c r="AS14" s="33" t="s">
        <v>139</v>
      </c>
      <c r="AT14" s="33" t="s">
        <v>140</v>
      </c>
      <c r="AU14" s="33" t="s">
        <v>139</v>
      </c>
      <c r="AV14" s="33" t="s">
        <v>140</v>
      </c>
      <c r="AW14" s="33" t="s">
        <v>140</v>
      </c>
      <c r="AX14" s="33" t="s">
        <v>140</v>
      </c>
      <c r="AY14" s="33" t="s">
        <v>139</v>
      </c>
      <c r="AZ14" s="34">
        <f t="shared" si="4"/>
        <v>8</v>
      </c>
      <c r="BA14" s="34">
        <f t="shared" si="5"/>
        <v>11</v>
      </c>
      <c r="BB14" s="34">
        <f t="shared" si="6"/>
        <v>0</v>
      </c>
      <c r="BC14" s="35">
        <f t="shared" si="7"/>
        <v>0.42105263157894735</v>
      </c>
      <c r="BD14" s="36">
        <f t="shared" si="8"/>
        <v>0.46341463414634149</v>
      </c>
      <c r="BE14" s="33" t="s">
        <v>140</v>
      </c>
      <c r="BF14" s="33" t="s">
        <v>140</v>
      </c>
      <c r="BG14" s="33" t="s">
        <v>140</v>
      </c>
      <c r="BH14" s="33" t="s">
        <v>140</v>
      </c>
      <c r="BI14" s="33" t="s">
        <v>140</v>
      </c>
      <c r="BJ14" s="33" t="s">
        <v>140</v>
      </c>
      <c r="BK14" s="33" t="s">
        <v>140</v>
      </c>
      <c r="BL14" s="33" t="s">
        <v>139</v>
      </c>
      <c r="BM14" s="33" t="s">
        <v>139</v>
      </c>
      <c r="BN14" s="33" t="s">
        <v>139</v>
      </c>
      <c r="BO14" s="34">
        <f t="shared" si="9"/>
        <v>3</v>
      </c>
      <c r="BP14" s="34">
        <f t="shared" si="10"/>
        <v>7</v>
      </c>
      <c r="BQ14" s="34">
        <f t="shared" si="11"/>
        <v>0</v>
      </c>
      <c r="BR14" s="37">
        <f t="shared" si="12"/>
        <v>0.3</v>
      </c>
      <c r="BS14" s="21" t="s">
        <v>143</v>
      </c>
      <c r="BT14" s="21" t="s">
        <v>142</v>
      </c>
      <c r="BU14" s="21" t="s">
        <v>142</v>
      </c>
      <c r="BV14" s="21" t="s">
        <v>142</v>
      </c>
      <c r="BW14" s="21" t="s">
        <v>142</v>
      </c>
      <c r="BX14" s="2" t="s">
        <v>299</v>
      </c>
      <c r="BY14" s="2" t="s">
        <v>300</v>
      </c>
      <c r="BZ14" s="52" t="s">
        <v>143</v>
      </c>
      <c r="CA14" s="51" t="s">
        <v>142</v>
      </c>
      <c r="CB14" s="33" t="s">
        <v>144</v>
      </c>
      <c r="CC14" s="33" t="s">
        <v>144</v>
      </c>
      <c r="CD14" s="33" t="s">
        <v>301</v>
      </c>
      <c r="CE14" s="46" t="s">
        <v>142</v>
      </c>
      <c r="CF14" s="46" t="s">
        <v>142</v>
      </c>
      <c r="CG14" s="46" t="s">
        <v>142</v>
      </c>
      <c r="CH14" s="46" t="s">
        <v>142</v>
      </c>
      <c r="CI14" s="46" t="s">
        <v>142</v>
      </c>
      <c r="CJ14" s="46" t="s">
        <v>142</v>
      </c>
      <c r="CK14" s="46" t="s">
        <v>142</v>
      </c>
      <c r="CL14" s="46" t="s">
        <v>142</v>
      </c>
      <c r="CM14" s="33" t="s">
        <v>142</v>
      </c>
      <c r="CN14" s="44" t="s">
        <v>143</v>
      </c>
      <c r="CO14" s="33" t="s">
        <v>302</v>
      </c>
      <c r="CP14" s="33" t="s">
        <v>303</v>
      </c>
      <c r="CQ14" s="39" t="s">
        <v>713</v>
      </c>
      <c r="CR14" s="33" t="s">
        <v>304</v>
      </c>
      <c r="CS14" s="33" t="s">
        <v>142</v>
      </c>
      <c r="CT14" s="33" t="s">
        <v>142</v>
      </c>
      <c r="CU14" s="33" t="s">
        <v>142</v>
      </c>
      <c r="CV14" s="33" t="s">
        <v>142</v>
      </c>
      <c r="CW14" s="33" t="s">
        <v>142</v>
      </c>
      <c r="CX14" s="33" t="s">
        <v>139</v>
      </c>
      <c r="CY14" s="33" t="s">
        <v>144</v>
      </c>
      <c r="CZ14" s="33">
        <v>0.5</v>
      </c>
      <c r="DA14" s="33" t="s">
        <v>142</v>
      </c>
      <c r="DB14" s="33" t="s">
        <v>142</v>
      </c>
      <c r="DC14" s="46" t="s">
        <v>141</v>
      </c>
      <c r="DD14" s="33">
        <v>20</v>
      </c>
      <c r="DE14" s="46" t="s">
        <v>141</v>
      </c>
      <c r="DF14" s="46" t="s">
        <v>141</v>
      </c>
      <c r="DG14" s="33">
        <v>1</v>
      </c>
      <c r="DH14" s="46" t="s">
        <v>141</v>
      </c>
      <c r="DI14" s="33">
        <v>7</v>
      </c>
      <c r="DJ14" s="33" t="s">
        <v>305</v>
      </c>
      <c r="DK14" s="33" t="s">
        <v>149</v>
      </c>
      <c r="DL14" s="46" t="s">
        <v>141</v>
      </c>
      <c r="DM14" s="33" t="s">
        <v>152</v>
      </c>
      <c r="DN14" s="33" t="s">
        <v>152</v>
      </c>
      <c r="DO14" s="33" t="s">
        <v>306</v>
      </c>
      <c r="DP14" s="33" t="s">
        <v>307</v>
      </c>
      <c r="DQ14" s="33" t="s">
        <v>308</v>
      </c>
    </row>
    <row r="15" spans="1:125" ht="173.25" x14ac:dyDescent="0.25">
      <c r="A15" s="43">
        <f t="shared" si="13"/>
        <v>12</v>
      </c>
      <c r="B15" s="33" t="s">
        <v>309</v>
      </c>
      <c r="C15" s="32">
        <v>2010</v>
      </c>
      <c r="D15" s="33" t="s">
        <v>310</v>
      </c>
      <c r="E15" s="33" t="s">
        <v>311</v>
      </c>
      <c r="F15" s="33" t="s">
        <v>312</v>
      </c>
      <c r="G15" s="33" t="s">
        <v>313</v>
      </c>
      <c r="H15" s="33" t="s">
        <v>314</v>
      </c>
      <c r="I15" s="33" t="s">
        <v>315</v>
      </c>
      <c r="J15" s="33" t="s">
        <v>139</v>
      </c>
      <c r="K15" s="33" t="s">
        <v>139</v>
      </c>
      <c r="L15" s="33" t="s">
        <v>139</v>
      </c>
      <c r="M15" s="33" t="s">
        <v>140</v>
      </c>
      <c r="N15" s="33" t="s">
        <v>139</v>
      </c>
      <c r="O15" s="33" t="s">
        <v>139</v>
      </c>
      <c r="P15" s="33" t="s">
        <v>139</v>
      </c>
      <c r="Q15" s="33" t="s">
        <v>140</v>
      </c>
      <c r="R15" s="33" t="s">
        <v>140</v>
      </c>
      <c r="S15" s="33" t="s">
        <v>139</v>
      </c>
      <c r="T15" s="33" t="s">
        <v>139</v>
      </c>
      <c r="U15" s="33" t="s">
        <v>139</v>
      </c>
      <c r="V15" s="33" t="s">
        <v>139</v>
      </c>
      <c r="W15" s="33" t="s">
        <v>140</v>
      </c>
      <c r="X15" s="33" t="s">
        <v>139</v>
      </c>
      <c r="Y15" s="33" t="s">
        <v>140</v>
      </c>
      <c r="Z15" s="33" t="s">
        <v>139</v>
      </c>
      <c r="AA15" s="33" t="s">
        <v>139</v>
      </c>
      <c r="AB15" s="33" t="s">
        <v>140</v>
      </c>
      <c r="AC15" s="33" t="s">
        <v>139</v>
      </c>
      <c r="AD15" s="33" t="s">
        <v>139</v>
      </c>
      <c r="AE15" s="33" t="s">
        <v>140</v>
      </c>
      <c r="AF15" s="34">
        <f t="shared" si="0"/>
        <v>15</v>
      </c>
      <c r="AG15" s="34">
        <f t="shared" si="1"/>
        <v>7</v>
      </c>
      <c r="AH15" s="34">
        <f t="shared" si="2"/>
        <v>0</v>
      </c>
      <c r="AI15" s="35">
        <f t="shared" si="3"/>
        <v>0.68181818181818177</v>
      </c>
      <c r="AJ15" s="33" t="s">
        <v>139</v>
      </c>
      <c r="AK15" s="33" t="s">
        <v>139</v>
      </c>
      <c r="AL15" s="33" t="s">
        <v>140</v>
      </c>
      <c r="AM15" s="33" t="s">
        <v>139</v>
      </c>
      <c r="AN15" s="33" t="s">
        <v>140</v>
      </c>
      <c r="AO15" s="33" t="s">
        <v>140</v>
      </c>
      <c r="AP15" s="33" t="s">
        <v>139</v>
      </c>
      <c r="AQ15" s="33" t="s">
        <v>139</v>
      </c>
      <c r="AR15" s="33" t="s">
        <v>140</v>
      </c>
      <c r="AS15" s="33" t="s">
        <v>139</v>
      </c>
      <c r="AT15" s="33" t="s">
        <v>140</v>
      </c>
      <c r="AU15" s="33" t="s">
        <v>140</v>
      </c>
      <c r="AV15" s="33" t="s">
        <v>140</v>
      </c>
      <c r="AW15" s="33" t="s">
        <v>140</v>
      </c>
      <c r="AX15" s="33" t="s">
        <v>140</v>
      </c>
      <c r="AY15" s="33" t="s">
        <v>139</v>
      </c>
      <c r="AZ15" s="34">
        <f t="shared" si="4"/>
        <v>9</v>
      </c>
      <c r="BA15" s="34">
        <f t="shared" si="5"/>
        <v>10</v>
      </c>
      <c r="BB15" s="34">
        <f t="shared" si="6"/>
        <v>0</v>
      </c>
      <c r="BC15" s="35">
        <f t="shared" si="7"/>
        <v>0.47368421052631576</v>
      </c>
      <c r="BD15" s="36">
        <f t="shared" si="8"/>
        <v>0.58536585365853655</v>
      </c>
      <c r="BE15" s="33" t="s">
        <v>140</v>
      </c>
      <c r="BF15" s="33" t="s">
        <v>140</v>
      </c>
      <c r="BG15" s="33" t="s">
        <v>140</v>
      </c>
      <c r="BH15" s="33" t="s">
        <v>140</v>
      </c>
      <c r="BI15" s="33" t="s">
        <v>140</v>
      </c>
      <c r="BJ15" s="33" t="s">
        <v>140</v>
      </c>
      <c r="BK15" s="33" t="s">
        <v>139</v>
      </c>
      <c r="BL15" s="33" t="s">
        <v>139</v>
      </c>
      <c r="BM15" s="33" t="s">
        <v>139</v>
      </c>
      <c r="BN15" s="33" t="s">
        <v>139</v>
      </c>
      <c r="BO15" s="34">
        <f t="shared" si="9"/>
        <v>4</v>
      </c>
      <c r="BP15" s="34">
        <f t="shared" si="10"/>
        <v>6</v>
      </c>
      <c r="BQ15" s="34">
        <f t="shared" si="11"/>
        <v>0</v>
      </c>
      <c r="BR15" s="37">
        <f t="shared" si="12"/>
        <v>0.4</v>
      </c>
      <c r="BS15" s="21" t="s">
        <v>143</v>
      </c>
      <c r="BT15" s="21" t="s">
        <v>142</v>
      </c>
      <c r="BU15" s="21" t="s">
        <v>142</v>
      </c>
      <c r="BV15" s="21" t="s">
        <v>142</v>
      </c>
      <c r="BW15" s="21" t="s">
        <v>142</v>
      </c>
      <c r="BX15" s="2" t="s">
        <v>316</v>
      </c>
      <c r="BY15" s="2" t="s">
        <v>317</v>
      </c>
      <c r="BZ15" s="52" t="s">
        <v>143</v>
      </c>
      <c r="CA15" s="51" t="s">
        <v>142</v>
      </c>
      <c r="CB15" s="39" t="s">
        <v>681</v>
      </c>
      <c r="CC15" s="33" t="s">
        <v>286</v>
      </c>
      <c r="CD15" s="33" t="s">
        <v>256</v>
      </c>
      <c r="CE15" s="46" t="s">
        <v>142</v>
      </c>
      <c r="CF15" s="46" t="s">
        <v>142</v>
      </c>
      <c r="CG15" s="46" t="s">
        <v>142</v>
      </c>
      <c r="CH15" s="46" t="s">
        <v>142</v>
      </c>
      <c r="CI15" s="46" t="s">
        <v>142</v>
      </c>
      <c r="CJ15" s="46" t="s">
        <v>142</v>
      </c>
      <c r="CK15" s="44" t="s">
        <v>143</v>
      </c>
      <c r="CL15" s="46" t="s">
        <v>142</v>
      </c>
      <c r="CM15" s="33" t="s">
        <v>142</v>
      </c>
      <c r="CN15" s="46" t="s">
        <v>142</v>
      </c>
      <c r="CO15" s="33" t="s">
        <v>272</v>
      </c>
      <c r="CP15" s="39" t="s">
        <v>674</v>
      </c>
      <c r="CQ15" s="33" t="s">
        <v>149</v>
      </c>
      <c r="CR15" s="33" t="s">
        <v>318</v>
      </c>
      <c r="CS15" s="33" t="s">
        <v>139</v>
      </c>
      <c r="CT15" s="33" t="s">
        <v>142</v>
      </c>
      <c r="CU15" s="33" t="s">
        <v>142</v>
      </c>
      <c r="CV15" s="33" t="s">
        <v>142</v>
      </c>
      <c r="CW15" s="33" t="s">
        <v>142</v>
      </c>
      <c r="CX15" s="33" t="s">
        <v>142</v>
      </c>
      <c r="CY15" s="33">
        <v>0.3</v>
      </c>
      <c r="CZ15" s="33" t="s">
        <v>319</v>
      </c>
      <c r="DA15" s="33" t="s">
        <v>142</v>
      </c>
      <c r="DB15" s="33" t="s">
        <v>142</v>
      </c>
      <c r="DC15" s="46" t="s">
        <v>141</v>
      </c>
      <c r="DD15" s="33">
        <v>5</v>
      </c>
      <c r="DE15" s="46" t="s">
        <v>141</v>
      </c>
      <c r="DF15" s="46" t="s">
        <v>141</v>
      </c>
      <c r="DG15" s="33">
        <v>4</v>
      </c>
      <c r="DH15" s="33" t="s">
        <v>320</v>
      </c>
      <c r="DI15" s="33">
        <v>1</v>
      </c>
      <c r="DJ15" s="46" t="s">
        <v>141</v>
      </c>
      <c r="DK15" s="33" t="s">
        <v>259</v>
      </c>
      <c r="DL15" s="33" t="s">
        <v>321</v>
      </c>
      <c r="DM15" s="33" t="s">
        <v>322</v>
      </c>
      <c r="DN15" s="33" t="s">
        <v>691</v>
      </c>
      <c r="DO15" s="33" t="s">
        <v>323</v>
      </c>
      <c r="DP15" s="33" t="s">
        <v>324</v>
      </c>
      <c r="DQ15" s="33" t="s">
        <v>325</v>
      </c>
    </row>
    <row r="16" spans="1:125" ht="267.75" x14ac:dyDescent="0.25">
      <c r="A16" s="43">
        <f t="shared" si="13"/>
        <v>13</v>
      </c>
      <c r="B16" s="33" t="s">
        <v>326</v>
      </c>
      <c r="C16" s="32">
        <v>2010</v>
      </c>
      <c r="D16" s="33" t="s">
        <v>327</v>
      </c>
      <c r="E16" s="33" t="s">
        <v>328</v>
      </c>
      <c r="F16" s="33" t="s">
        <v>329</v>
      </c>
      <c r="G16" s="39" t="s">
        <v>725</v>
      </c>
      <c r="H16" s="33" t="s">
        <v>330</v>
      </c>
      <c r="I16" s="39" t="s">
        <v>758</v>
      </c>
      <c r="J16" s="33" t="s">
        <v>139</v>
      </c>
      <c r="K16" s="33" t="s">
        <v>139</v>
      </c>
      <c r="L16" s="33" t="s">
        <v>140</v>
      </c>
      <c r="M16" s="33" t="s">
        <v>140</v>
      </c>
      <c r="N16" s="33" t="s">
        <v>140</v>
      </c>
      <c r="O16" s="33" t="s">
        <v>140</v>
      </c>
      <c r="P16" s="33" t="s">
        <v>140</v>
      </c>
      <c r="Q16" s="33" t="s">
        <v>140</v>
      </c>
      <c r="R16" s="33" t="s">
        <v>140</v>
      </c>
      <c r="S16" s="33" t="s">
        <v>140</v>
      </c>
      <c r="T16" s="33" t="s">
        <v>139</v>
      </c>
      <c r="U16" s="33" t="s">
        <v>139</v>
      </c>
      <c r="V16" s="33" t="s">
        <v>139</v>
      </c>
      <c r="W16" s="33" t="s">
        <v>140</v>
      </c>
      <c r="X16" s="33" t="s">
        <v>140</v>
      </c>
      <c r="Y16" s="33" t="s">
        <v>140</v>
      </c>
      <c r="Z16" s="33" t="s">
        <v>139</v>
      </c>
      <c r="AA16" s="33" t="s">
        <v>139</v>
      </c>
      <c r="AB16" s="33" t="s">
        <v>141</v>
      </c>
      <c r="AC16" s="33" t="s">
        <v>139</v>
      </c>
      <c r="AD16" s="33" t="s">
        <v>139</v>
      </c>
      <c r="AE16" s="33" t="s">
        <v>140</v>
      </c>
      <c r="AF16" s="34">
        <f t="shared" si="0"/>
        <v>9</v>
      </c>
      <c r="AG16" s="34">
        <f t="shared" si="1"/>
        <v>12</v>
      </c>
      <c r="AH16" s="34">
        <f t="shared" si="2"/>
        <v>1</v>
      </c>
      <c r="AI16" s="35">
        <f t="shared" si="3"/>
        <v>0.42857142857142855</v>
      </c>
      <c r="AJ16" s="33" t="s">
        <v>139</v>
      </c>
      <c r="AK16" s="33" t="s">
        <v>139</v>
      </c>
      <c r="AL16" s="33" t="s">
        <v>139</v>
      </c>
      <c r="AM16" s="33" t="s">
        <v>139</v>
      </c>
      <c r="AN16" s="33" t="s">
        <v>139</v>
      </c>
      <c r="AO16" s="33" t="s">
        <v>141</v>
      </c>
      <c r="AP16" s="33" t="s">
        <v>140</v>
      </c>
      <c r="AQ16" s="33" t="s">
        <v>139</v>
      </c>
      <c r="AR16" s="33" t="s">
        <v>141</v>
      </c>
      <c r="AS16" s="33" t="s">
        <v>139</v>
      </c>
      <c r="AT16" s="33" t="s">
        <v>140</v>
      </c>
      <c r="AU16" s="33" t="s">
        <v>139</v>
      </c>
      <c r="AV16" s="33" t="s">
        <v>140</v>
      </c>
      <c r="AW16" s="33" t="s">
        <v>140</v>
      </c>
      <c r="AX16" s="33" t="s">
        <v>140</v>
      </c>
      <c r="AY16" s="33" t="s">
        <v>139</v>
      </c>
      <c r="AZ16" s="34">
        <f t="shared" si="4"/>
        <v>11</v>
      </c>
      <c r="BA16" s="34">
        <f t="shared" si="5"/>
        <v>6</v>
      </c>
      <c r="BB16" s="34">
        <f t="shared" si="6"/>
        <v>2</v>
      </c>
      <c r="BC16" s="35">
        <f t="shared" si="7"/>
        <v>0.6470588235294118</v>
      </c>
      <c r="BD16" s="36">
        <f t="shared" si="8"/>
        <v>0.52631578947368418</v>
      </c>
      <c r="BE16" s="33" t="s">
        <v>140</v>
      </c>
      <c r="BF16" s="33" t="s">
        <v>140</v>
      </c>
      <c r="BG16" s="33" t="s">
        <v>140</v>
      </c>
      <c r="BH16" s="33" t="s">
        <v>139</v>
      </c>
      <c r="BI16" s="33" t="s">
        <v>140</v>
      </c>
      <c r="BJ16" s="33" t="s">
        <v>140</v>
      </c>
      <c r="BK16" s="33" t="s">
        <v>140</v>
      </c>
      <c r="BL16" s="33" t="s">
        <v>180</v>
      </c>
      <c r="BM16" s="33" t="s">
        <v>140</v>
      </c>
      <c r="BN16" s="33" t="s">
        <v>139</v>
      </c>
      <c r="BO16" s="34">
        <f>COUNTIF(BE16:BN16,"YES")</f>
        <v>2</v>
      </c>
      <c r="BP16" s="34">
        <f>COUNTIF(BE16:BN16,"NO")</f>
        <v>7</v>
      </c>
      <c r="BQ16" s="34">
        <f>COUNTIF(BE16:BN16,"UNCLEAR")</f>
        <v>1</v>
      </c>
      <c r="BR16" s="37">
        <f t="shared" si="12"/>
        <v>0.22222222222222221</v>
      </c>
      <c r="BS16" s="21" t="s">
        <v>142</v>
      </c>
      <c r="BT16" s="21" t="s">
        <v>142</v>
      </c>
      <c r="BU16" s="21" t="s">
        <v>143</v>
      </c>
      <c r="BV16" s="21" t="s">
        <v>142</v>
      </c>
      <c r="BW16" s="21" t="s">
        <v>142</v>
      </c>
      <c r="BX16" s="2" t="s">
        <v>162</v>
      </c>
      <c r="BY16" s="2" t="s">
        <v>331</v>
      </c>
      <c r="BZ16" s="51" t="s">
        <v>142</v>
      </c>
      <c r="CA16" s="52" t="s">
        <v>143</v>
      </c>
      <c r="CB16" s="33" t="s">
        <v>332</v>
      </c>
      <c r="CC16" s="33" t="s">
        <v>333</v>
      </c>
      <c r="CD16" s="33" t="s">
        <v>334</v>
      </c>
      <c r="CE16" s="46" t="s">
        <v>142</v>
      </c>
      <c r="CF16" s="44" t="s">
        <v>143</v>
      </c>
      <c r="CG16" s="46" t="s">
        <v>142</v>
      </c>
      <c r="CH16" s="46" t="s">
        <v>142</v>
      </c>
      <c r="CI16" s="46" t="s">
        <v>142</v>
      </c>
      <c r="CJ16" s="46" t="s">
        <v>142</v>
      </c>
      <c r="CK16" s="46" t="s">
        <v>142</v>
      </c>
      <c r="CL16" s="46" t="s">
        <v>142</v>
      </c>
      <c r="CM16" s="33" t="s">
        <v>142</v>
      </c>
      <c r="CN16" s="46" t="s">
        <v>142</v>
      </c>
      <c r="CO16" s="33" t="s">
        <v>335</v>
      </c>
      <c r="CP16" s="39" t="s">
        <v>667</v>
      </c>
      <c r="CQ16" s="33" t="s">
        <v>149</v>
      </c>
      <c r="CR16" s="33" t="s">
        <v>149</v>
      </c>
      <c r="CS16" s="33" t="s">
        <v>142</v>
      </c>
      <c r="CT16" s="33" t="s">
        <v>142</v>
      </c>
      <c r="CU16" s="33" t="s">
        <v>139</v>
      </c>
      <c r="CV16" s="33" t="s">
        <v>142</v>
      </c>
      <c r="CW16" s="33" t="s">
        <v>142</v>
      </c>
      <c r="CX16" s="33" t="s">
        <v>142</v>
      </c>
      <c r="CY16" s="33" t="s">
        <v>336</v>
      </c>
      <c r="CZ16" s="33" t="s">
        <v>337</v>
      </c>
      <c r="DA16" s="33" t="s">
        <v>338</v>
      </c>
      <c r="DB16" s="33" t="s">
        <v>337</v>
      </c>
      <c r="DC16" s="46" t="s">
        <v>141</v>
      </c>
      <c r="DD16" s="33">
        <v>30</v>
      </c>
      <c r="DE16" s="46" t="s">
        <v>141</v>
      </c>
      <c r="DF16" s="46" t="s">
        <v>141</v>
      </c>
      <c r="DG16" s="33">
        <v>1</v>
      </c>
      <c r="DH16" s="46" t="s">
        <v>141</v>
      </c>
      <c r="DI16" s="33">
        <v>1</v>
      </c>
      <c r="DJ16" s="46" t="s">
        <v>141</v>
      </c>
      <c r="DK16" s="33" t="s">
        <v>149</v>
      </c>
      <c r="DL16" s="46" t="s">
        <v>141</v>
      </c>
      <c r="DM16" s="33" t="s">
        <v>692</v>
      </c>
      <c r="DN16" s="33" t="s">
        <v>693</v>
      </c>
      <c r="DO16" s="33" t="s">
        <v>339</v>
      </c>
      <c r="DP16" s="33" t="s">
        <v>340</v>
      </c>
      <c r="DQ16" s="33" t="s">
        <v>341</v>
      </c>
    </row>
    <row r="17" spans="1:121" ht="220.5" x14ac:dyDescent="0.25">
      <c r="A17" s="43">
        <f t="shared" si="13"/>
        <v>14</v>
      </c>
      <c r="B17" s="32" t="s">
        <v>342</v>
      </c>
      <c r="C17" s="32">
        <v>2011</v>
      </c>
      <c r="D17" s="32" t="s">
        <v>343</v>
      </c>
      <c r="E17" s="33" t="s">
        <v>344</v>
      </c>
      <c r="F17" s="33" t="s">
        <v>345</v>
      </c>
      <c r="G17" s="39" t="s">
        <v>744</v>
      </c>
      <c r="H17" s="39" t="s">
        <v>745</v>
      </c>
      <c r="I17" s="33" t="s">
        <v>346</v>
      </c>
      <c r="J17" s="33" t="s">
        <v>139</v>
      </c>
      <c r="K17" s="33" t="s">
        <v>139</v>
      </c>
      <c r="L17" s="33" t="s">
        <v>139</v>
      </c>
      <c r="M17" s="33" t="s">
        <v>140</v>
      </c>
      <c r="N17" s="33" t="s">
        <v>139</v>
      </c>
      <c r="O17" s="33" t="s">
        <v>139</v>
      </c>
      <c r="P17" s="33" t="s">
        <v>139</v>
      </c>
      <c r="Q17" s="33" t="s">
        <v>140</v>
      </c>
      <c r="R17" s="33" t="s">
        <v>140</v>
      </c>
      <c r="S17" s="33" t="s">
        <v>140</v>
      </c>
      <c r="T17" s="33" t="s">
        <v>139</v>
      </c>
      <c r="U17" s="33" t="s">
        <v>139</v>
      </c>
      <c r="V17" s="33" t="s">
        <v>139</v>
      </c>
      <c r="W17" s="33" t="s">
        <v>139</v>
      </c>
      <c r="X17" s="33" t="s">
        <v>139</v>
      </c>
      <c r="Y17" s="33" t="s">
        <v>140</v>
      </c>
      <c r="Z17" s="33" t="s">
        <v>139</v>
      </c>
      <c r="AA17" s="33" t="s">
        <v>139</v>
      </c>
      <c r="AB17" s="33" t="s">
        <v>140</v>
      </c>
      <c r="AC17" s="33" t="s">
        <v>139</v>
      </c>
      <c r="AD17" s="33" t="s">
        <v>139</v>
      </c>
      <c r="AE17" s="33" t="s">
        <v>140</v>
      </c>
      <c r="AF17" s="34">
        <f>COUNTIF(J17:AE17,"YES")</f>
        <v>15</v>
      </c>
      <c r="AG17" s="34">
        <f>COUNTIF(J17:AE17,"NO")</f>
        <v>7</v>
      </c>
      <c r="AH17" s="34">
        <f>COUNTIF(J17:AE17,"N/A")</f>
        <v>0</v>
      </c>
      <c r="AI17" s="35">
        <f>AF17/(AG17+AF17)</f>
        <v>0.68181818181818177</v>
      </c>
      <c r="AJ17" s="33" t="s">
        <v>139</v>
      </c>
      <c r="AK17" s="33" t="s">
        <v>139</v>
      </c>
      <c r="AL17" s="33" t="s">
        <v>139</v>
      </c>
      <c r="AM17" s="33" t="s">
        <v>139</v>
      </c>
      <c r="AN17" s="33" t="s">
        <v>140</v>
      </c>
      <c r="AO17" s="33" t="s">
        <v>140</v>
      </c>
      <c r="AP17" s="33" t="s">
        <v>139</v>
      </c>
      <c r="AQ17" s="33" t="s">
        <v>140</v>
      </c>
      <c r="AR17" s="33" t="s">
        <v>140</v>
      </c>
      <c r="AS17" s="33" t="s">
        <v>139</v>
      </c>
      <c r="AT17" s="33" t="s">
        <v>140</v>
      </c>
      <c r="AU17" s="33" t="s">
        <v>139</v>
      </c>
      <c r="AV17" s="33" t="s">
        <v>140</v>
      </c>
      <c r="AW17" s="33" t="s">
        <v>140</v>
      </c>
      <c r="AX17" s="33" t="s">
        <v>140</v>
      </c>
      <c r="AY17" s="33" t="s">
        <v>139</v>
      </c>
      <c r="AZ17" s="34">
        <f>COUNTIF(AC17:AY17,"YES")</f>
        <v>10</v>
      </c>
      <c r="BA17" s="34">
        <f>COUNTIF(AC17:AY17,"NO")</f>
        <v>9</v>
      </c>
      <c r="BB17" s="34">
        <f>COUNTIF(AC17:AY17,"N/A")</f>
        <v>0</v>
      </c>
      <c r="BC17" s="35">
        <f>AZ17/(BA17+AZ17)</f>
        <v>0.52631578947368418</v>
      </c>
      <c r="BD17" s="36">
        <f t="shared" si="8"/>
        <v>0.6097560975609756</v>
      </c>
      <c r="BE17" s="33" t="s">
        <v>140</v>
      </c>
      <c r="BF17" s="33" t="s">
        <v>180</v>
      </c>
      <c r="BG17" s="33" t="s">
        <v>140</v>
      </c>
      <c r="BH17" s="33" t="s">
        <v>140</v>
      </c>
      <c r="BI17" s="33" t="s">
        <v>140</v>
      </c>
      <c r="BJ17" s="33" t="s">
        <v>140</v>
      </c>
      <c r="BK17" s="33" t="s">
        <v>140</v>
      </c>
      <c r="BL17" s="33" t="s">
        <v>139</v>
      </c>
      <c r="BM17" s="33" t="s">
        <v>139</v>
      </c>
      <c r="BN17" s="33" t="s">
        <v>139</v>
      </c>
      <c r="BO17" s="34">
        <f>COUNTIF(BE17:BN17,"YES")</f>
        <v>3</v>
      </c>
      <c r="BP17" s="34">
        <f>COUNTIF(BE17:BN17,"NO")</f>
        <v>6</v>
      </c>
      <c r="BQ17" s="34">
        <f>COUNTIF(BE17:BN17,"UNCLEAR")</f>
        <v>1</v>
      </c>
      <c r="BR17" s="37">
        <f>BO17/(BP17+BO17)</f>
        <v>0.33333333333333331</v>
      </c>
      <c r="BS17" s="21" t="s">
        <v>143</v>
      </c>
      <c r="BT17" s="21" t="s">
        <v>142</v>
      </c>
      <c r="BU17" s="21" t="s">
        <v>142</v>
      </c>
      <c r="BV17" s="21" t="s">
        <v>142</v>
      </c>
      <c r="BW17" s="21" t="s">
        <v>142</v>
      </c>
      <c r="BX17" s="2" t="s">
        <v>347</v>
      </c>
      <c r="BY17" s="2" t="s">
        <v>694</v>
      </c>
      <c r="BZ17" s="52" t="s">
        <v>143</v>
      </c>
      <c r="CA17" s="51" t="s">
        <v>142</v>
      </c>
      <c r="CB17" s="33"/>
      <c r="CC17" s="33" t="s">
        <v>348</v>
      </c>
      <c r="CD17" s="33" t="s">
        <v>301</v>
      </c>
      <c r="CE17" s="46" t="s">
        <v>142</v>
      </c>
      <c r="CF17" s="46" t="s">
        <v>142</v>
      </c>
      <c r="CG17" s="44" t="s">
        <v>143</v>
      </c>
      <c r="CH17" s="46" t="s">
        <v>142</v>
      </c>
      <c r="CI17" s="46" t="s">
        <v>142</v>
      </c>
      <c r="CJ17" s="46" t="s">
        <v>142</v>
      </c>
      <c r="CK17" s="46" t="s">
        <v>142</v>
      </c>
      <c r="CL17" s="46" t="s">
        <v>142</v>
      </c>
      <c r="CM17" s="33" t="s">
        <v>142</v>
      </c>
      <c r="CN17" s="46" t="s">
        <v>142</v>
      </c>
      <c r="CO17" s="33" t="s">
        <v>349</v>
      </c>
      <c r="CP17" s="39" t="s">
        <v>675</v>
      </c>
      <c r="CQ17" s="33" t="s">
        <v>149</v>
      </c>
      <c r="CR17" s="33" t="s">
        <v>318</v>
      </c>
      <c r="CS17" s="33" t="s">
        <v>139</v>
      </c>
      <c r="CT17" s="33" t="s">
        <v>142</v>
      </c>
      <c r="CU17" s="33" t="s">
        <v>142</v>
      </c>
      <c r="CV17" s="33" t="s">
        <v>142</v>
      </c>
      <c r="CW17" s="33" t="s">
        <v>142</v>
      </c>
      <c r="CX17" s="33" t="s">
        <v>142</v>
      </c>
      <c r="CY17" s="33">
        <v>1</v>
      </c>
      <c r="CZ17" s="33">
        <v>2</v>
      </c>
      <c r="DA17" s="33" t="s">
        <v>142</v>
      </c>
      <c r="DB17" s="33" t="s">
        <v>142</v>
      </c>
      <c r="DC17" s="45">
        <v>0.5</v>
      </c>
      <c r="DD17" s="33">
        <v>120</v>
      </c>
      <c r="DE17" s="33">
        <v>100</v>
      </c>
      <c r="DF17" s="33">
        <v>5</v>
      </c>
      <c r="DG17" s="33">
        <v>1</v>
      </c>
      <c r="DH17" s="46" t="s">
        <v>141</v>
      </c>
      <c r="DI17" s="33">
        <v>1</v>
      </c>
      <c r="DJ17" s="46" t="s">
        <v>141</v>
      </c>
      <c r="DK17" s="33" t="s">
        <v>350</v>
      </c>
      <c r="DL17" s="33" t="s">
        <v>351</v>
      </c>
      <c r="DM17" s="33" t="s">
        <v>695</v>
      </c>
      <c r="DN17" s="32" t="s">
        <v>352</v>
      </c>
      <c r="DO17" s="33" t="s">
        <v>353</v>
      </c>
      <c r="DP17" s="33" t="s">
        <v>354</v>
      </c>
      <c r="DQ17" s="33"/>
    </row>
    <row r="18" spans="1:121" ht="189" x14ac:dyDescent="0.25">
      <c r="A18" s="43">
        <f t="shared" si="13"/>
        <v>15</v>
      </c>
      <c r="B18" s="33" t="s">
        <v>355</v>
      </c>
      <c r="C18" s="32">
        <v>2011</v>
      </c>
      <c r="D18" s="33" t="s">
        <v>356</v>
      </c>
      <c r="E18" s="33" t="s">
        <v>357</v>
      </c>
      <c r="F18" s="33" t="s">
        <v>358</v>
      </c>
      <c r="G18" s="39" t="s">
        <v>371</v>
      </c>
      <c r="H18" s="39" t="s">
        <v>753</v>
      </c>
      <c r="I18" s="33" t="s">
        <v>359</v>
      </c>
      <c r="J18" s="33" t="s">
        <v>139</v>
      </c>
      <c r="K18" s="33" t="s">
        <v>139</v>
      </c>
      <c r="L18" s="33" t="s">
        <v>139</v>
      </c>
      <c r="M18" s="33" t="s">
        <v>140</v>
      </c>
      <c r="N18" s="33" t="s">
        <v>140</v>
      </c>
      <c r="O18" s="33" t="s">
        <v>139</v>
      </c>
      <c r="P18" s="33" t="s">
        <v>139</v>
      </c>
      <c r="Q18" s="33" t="s">
        <v>140</v>
      </c>
      <c r="R18" s="33" t="s">
        <v>140</v>
      </c>
      <c r="S18" s="33" t="s">
        <v>140</v>
      </c>
      <c r="T18" s="33" t="s">
        <v>139</v>
      </c>
      <c r="U18" s="33" t="s">
        <v>139</v>
      </c>
      <c r="V18" s="33" t="s">
        <v>139</v>
      </c>
      <c r="W18" s="33" t="s">
        <v>140</v>
      </c>
      <c r="X18" s="33" t="s">
        <v>139</v>
      </c>
      <c r="Y18" s="33" t="s">
        <v>140</v>
      </c>
      <c r="Z18" s="33" t="s">
        <v>139</v>
      </c>
      <c r="AA18" s="33" t="s">
        <v>139</v>
      </c>
      <c r="AB18" s="33" t="s">
        <v>140</v>
      </c>
      <c r="AC18" s="33" t="s">
        <v>139</v>
      </c>
      <c r="AD18" s="33" t="s">
        <v>139</v>
      </c>
      <c r="AE18" s="33" t="s">
        <v>140</v>
      </c>
      <c r="AF18" s="34">
        <f t="shared" si="0"/>
        <v>13</v>
      </c>
      <c r="AG18" s="34">
        <f t="shared" si="1"/>
        <v>9</v>
      </c>
      <c r="AH18" s="34">
        <f t="shared" si="2"/>
        <v>0</v>
      </c>
      <c r="AI18" s="35">
        <f t="shared" si="3"/>
        <v>0.59090909090909094</v>
      </c>
      <c r="AJ18" s="33" t="s">
        <v>139</v>
      </c>
      <c r="AK18" s="33" t="s">
        <v>139</v>
      </c>
      <c r="AL18" s="33" t="s">
        <v>139</v>
      </c>
      <c r="AM18" s="33" t="s">
        <v>139</v>
      </c>
      <c r="AN18" s="33" t="s">
        <v>139</v>
      </c>
      <c r="AO18" s="33" t="s">
        <v>140</v>
      </c>
      <c r="AP18" s="33" t="s">
        <v>139</v>
      </c>
      <c r="AQ18" s="33" t="s">
        <v>139</v>
      </c>
      <c r="AR18" s="33" t="s">
        <v>140</v>
      </c>
      <c r="AS18" s="33" t="s">
        <v>139</v>
      </c>
      <c r="AT18" s="33" t="s">
        <v>140</v>
      </c>
      <c r="AU18" s="33" t="s">
        <v>139</v>
      </c>
      <c r="AV18" s="33" t="s">
        <v>140</v>
      </c>
      <c r="AW18" s="33" t="s">
        <v>140</v>
      </c>
      <c r="AX18" s="33" t="s">
        <v>139</v>
      </c>
      <c r="AY18" s="33" t="s">
        <v>140</v>
      </c>
      <c r="AZ18" s="34">
        <f t="shared" si="4"/>
        <v>12</v>
      </c>
      <c r="BA18" s="34">
        <f t="shared" si="5"/>
        <v>7</v>
      </c>
      <c r="BB18" s="34">
        <f t="shared" si="6"/>
        <v>0</v>
      </c>
      <c r="BC18" s="35">
        <f t="shared" si="7"/>
        <v>0.63157894736842102</v>
      </c>
      <c r="BD18" s="36">
        <f t="shared" si="8"/>
        <v>0.6097560975609756</v>
      </c>
      <c r="BE18" s="33" t="s">
        <v>140</v>
      </c>
      <c r="BF18" s="33" t="s">
        <v>180</v>
      </c>
      <c r="BG18" s="33" t="s">
        <v>140</v>
      </c>
      <c r="BH18" s="33" t="s">
        <v>140</v>
      </c>
      <c r="BI18" s="33" t="s">
        <v>140</v>
      </c>
      <c r="BJ18" s="33" t="s">
        <v>140</v>
      </c>
      <c r="BK18" s="33" t="s">
        <v>140</v>
      </c>
      <c r="BL18" s="33" t="s">
        <v>139</v>
      </c>
      <c r="BM18" s="33" t="s">
        <v>139</v>
      </c>
      <c r="BN18" s="33" t="s">
        <v>139</v>
      </c>
      <c r="BO18" s="34">
        <f t="shared" ref="BO18:BO20" si="14">COUNTIF(BE18:BN18,"YES")</f>
        <v>3</v>
      </c>
      <c r="BP18" s="34">
        <f t="shared" ref="BP18:BP20" si="15">COUNTIF(BE18:BN18,"NO")</f>
        <v>6</v>
      </c>
      <c r="BQ18" s="34">
        <f t="shared" ref="BQ18:BQ20" si="16">COUNTIF(BE18:BN18,"UNCLEAR")</f>
        <v>1</v>
      </c>
      <c r="BR18" s="37">
        <f t="shared" si="12"/>
        <v>0.33333333333333331</v>
      </c>
      <c r="BS18" s="21" t="s">
        <v>143</v>
      </c>
      <c r="BT18" s="21" t="s">
        <v>142</v>
      </c>
      <c r="BU18" s="21" t="s">
        <v>142</v>
      </c>
      <c r="BV18" s="21" t="s">
        <v>142</v>
      </c>
      <c r="BW18" s="21" t="s">
        <v>142</v>
      </c>
      <c r="BX18" s="2" t="s">
        <v>207</v>
      </c>
      <c r="BY18" s="2" t="s">
        <v>360</v>
      </c>
      <c r="BZ18" s="52" t="s">
        <v>143</v>
      </c>
      <c r="CA18" s="51" t="s">
        <v>142</v>
      </c>
      <c r="CB18" s="39" t="s">
        <v>681</v>
      </c>
      <c r="CC18" s="33" t="s">
        <v>361</v>
      </c>
      <c r="CD18" s="33" t="s">
        <v>301</v>
      </c>
      <c r="CE18" s="46" t="s">
        <v>142</v>
      </c>
      <c r="CF18" s="46" t="s">
        <v>142</v>
      </c>
      <c r="CG18" s="46" t="s">
        <v>142</v>
      </c>
      <c r="CH18" s="46" t="s">
        <v>142</v>
      </c>
      <c r="CI18" s="46" t="s">
        <v>142</v>
      </c>
      <c r="CJ18" s="46" t="s">
        <v>142</v>
      </c>
      <c r="CK18" s="44" t="s">
        <v>143</v>
      </c>
      <c r="CL18" s="46" t="s">
        <v>142</v>
      </c>
      <c r="CM18" s="33" t="s">
        <v>142</v>
      </c>
      <c r="CN18" s="46" t="s">
        <v>142</v>
      </c>
      <c r="CO18" s="33" t="s">
        <v>362</v>
      </c>
      <c r="CP18" s="39" t="s">
        <v>674</v>
      </c>
      <c r="CQ18" s="39" t="s">
        <v>714</v>
      </c>
      <c r="CR18" s="33" t="s">
        <v>363</v>
      </c>
      <c r="CS18" s="33" t="s">
        <v>142</v>
      </c>
      <c r="CT18" s="33" t="s">
        <v>142</v>
      </c>
      <c r="CU18" s="33" t="s">
        <v>142</v>
      </c>
      <c r="CV18" s="33" t="s">
        <v>142</v>
      </c>
      <c r="CW18" s="33" t="s">
        <v>139</v>
      </c>
      <c r="CX18" s="33" t="s">
        <v>142</v>
      </c>
      <c r="CY18" s="33">
        <v>1</v>
      </c>
      <c r="CZ18" s="33">
        <v>2</v>
      </c>
      <c r="DA18" s="33" t="s">
        <v>142</v>
      </c>
      <c r="DB18" s="33" t="s">
        <v>142</v>
      </c>
      <c r="DC18" s="45">
        <v>0.5</v>
      </c>
      <c r="DD18" s="33">
        <v>300</v>
      </c>
      <c r="DE18" s="33">
        <v>100</v>
      </c>
      <c r="DF18" s="33" t="s">
        <v>364</v>
      </c>
      <c r="DG18" s="33">
        <v>1</v>
      </c>
      <c r="DH18" s="46" t="s">
        <v>141</v>
      </c>
      <c r="DI18" s="33">
        <v>1</v>
      </c>
      <c r="DJ18" s="46" t="s">
        <v>141</v>
      </c>
      <c r="DK18" s="33" t="s">
        <v>242</v>
      </c>
      <c r="DL18" s="33" t="s">
        <v>197</v>
      </c>
      <c r="DM18" s="33" t="s">
        <v>692</v>
      </c>
      <c r="DN18" s="33" t="s">
        <v>696</v>
      </c>
      <c r="DO18" s="33" t="s">
        <v>365</v>
      </c>
      <c r="DP18" s="33" t="s">
        <v>366</v>
      </c>
      <c r="DQ18" s="33" t="s">
        <v>367</v>
      </c>
    </row>
    <row r="19" spans="1:121" ht="220.5" x14ac:dyDescent="0.25">
      <c r="A19" s="43">
        <f t="shared" si="13"/>
        <v>16</v>
      </c>
      <c r="B19" s="33" t="s">
        <v>368</v>
      </c>
      <c r="C19" s="32">
        <v>2012</v>
      </c>
      <c r="D19" s="33" t="s">
        <v>369</v>
      </c>
      <c r="E19" s="33" t="s">
        <v>370</v>
      </c>
      <c r="F19" s="39" t="s">
        <v>737</v>
      </c>
      <c r="G19" s="33" t="s">
        <v>371</v>
      </c>
      <c r="H19" s="33"/>
      <c r="I19" s="39" t="s">
        <v>659</v>
      </c>
      <c r="J19" s="33" t="s">
        <v>139</v>
      </c>
      <c r="K19" s="33" t="s">
        <v>139</v>
      </c>
      <c r="L19" s="33" t="s">
        <v>139</v>
      </c>
      <c r="M19" s="33" t="s">
        <v>140</v>
      </c>
      <c r="N19" s="33" t="s">
        <v>140</v>
      </c>
      <c r="O19" s="33" t="s">
        <v>139</v>
      </c>
      <c r="P19" s="33" t="s">
        <v>139</v>
      </c>
      <c r="Q19" s="33" t="s">
        <v>140</v>
      </c>
      <c r="R19" s="33" t="s">
        <v>140</v>
      </c>
      <c r="S19" s="33" t="s">
        <v>140</v>
      </c>
      <c r="T19" s="33" t="s">
        <v>139</v>
      </c>
      <c r="U19" s="33" t="s">
        <v>139</v>
      </c>
      <c r="V19" s="33" t="s">
        <v>139</v>
      </c>
      <c r="W19" s="33" t="s">
        <v>140</v>
      </c>
      <c r="X19" s="33" t="s">
        <v>140</v>
      </c>
      <c r="Y19" s="33" t="s">
        <v>140</v>
      </c>
      <c r="Z19" s="33" t="s">
        <v>139</v>
      </c>
      <c r="AA19" s="33" t="s">
        <v>139</v>
      </c>
      <c r="AB19" s="33" t="s">
        <v>140</v>
      </c>
      <c r="AC19" s="33" t="s">
        <v>139</v>
      </c>
      <c r="AD19" s="33" t="s">
        <v>139</v>
      </c>
      <c r="AE19" s="33" t="s">
        <v>140</v>
      </c>
      <c r="AF19" s="34">
        <f t="shared" si="0"/>
        <v>12</v>
      </c>
      <c r="AG19" s="34">
        <f t="shared" si="1"/>
        <v>10</v>
      </c>
      <c r="AH19" s="34">
        <f t="shared" si="2"/>
        <v>0</v>
      </c>
      <c r="AI19" s="35">
        <f t="shared" si="3"/>
        <v>0.54545454545454541</v>
      </c>
      <c r="AJ19" s="33" t="s">
        <v>139</v>
      </c>
      <c r="AK19" s="33" t="s">
        <v>139</v>
      </c>
      <c r="AL19" s="33" t="s">
        <v>140</v>
      </c>
      <c r="AM19" s="33" t="s">
        <v>139</v>
      </c>
      <c r="AN19" s="33" t="s">
        <v>139</v>
      </c>
      <c r="AO19" s="33" t="s">
        <v>140</v>
      </c>
      <c r="AP19" s="33" t="s">
        <v>139</v>
      </c>
      <c r="AQ19" s="33" t="s">
        <v>139</v>
      </c>
      <c r="AR19" s="33" t="s">
        <v>140</v>
      </c>
      <c r="AS19" s="33" t="s">
        <v>139</v>
      </c>
      <c r="AT19" s="33" t="s">
        <v>139</v>
      </c>
      <c r="AU19" s="33" t="s">
        <v>139</v>
      </c>
      <c r="AV19" s="33" t="s">
        <v>140</v>
      </c>
      <c r="AW19" s="33" t="s">
        <v>140</v>
      </c>
      <c r="AX19" s="33" t="s">
        <v>139</v>
      </c>
      <c r="AY19" s="33" t="s">
        <v>139</v>
      </c>
      <c r="AZ19" s="34">
        <f t="shared" si="4"/>
        <v>13</v>
      </c>
      <c r="BA19" s="34">
        <f t="shared" si="5"/>
        <v>6</v>
      </c>
      <c r="BB19" s="34">
        <f t="shared" si="6"/>
        <v>0</v>
      </c>
      <c r="BC19" s="35">
        <f t="shared" si="7"/>
        <v>0.68421052631578949</v>
      </c>
      <c r="BD19" s="36">
        <f t="shared" si="8"/>
        <v>0.6097560975609756</v>
      </c>
      <c r="BE19" s="33" t="s">
        <v>140</v>
      </c>
      <c r="BF19" s="33" t="s">
        <v>180</v>
      </c>
      <c r="BG19" s="33" t="s">
        <v>140</v>
      </c>
      <c r="BH19" s="33" t="s">
        <v>139</v>
      </c>
      <c r="BI19" s="33" t="s">
        <v>140</v>
      </c>
      <c r="BJ19" s="33" t="s">
        <v>140</v>
      </c>
      <c r="BK19" s="33" t="s">
        <v>140</v>
      </c>
      <c r="BL19" s="33" t="s">
        <v>140</v>
      </c>
      <c r="BM19" s="33" t="s">
        <v>139</v>
      </c>
      <c r="BN19" s="33" t="s">
        <v>139</v>
      </c>
      <c r="BO19" s="34">
        <f t="shared" si="14"/>
        <v>3</v>
      </c>
      <c r="BP19" s="34">
        <f t="shared" si="15"/>
        <v>6</v>
      </c>
      <c r="BQ19" s="34">
        <f t="shared" si="16"/>
        <v>1</v>
      </c>
      <c r="BR19" s="37">
        <f t="shared" si="12"/>
        <v>0.33333333333333331</v>
      </c>
      <c r="BS19" s="21" t="s">
        <v>143</v>
      </c>
      <c r="BT19" s="21" t="s">
        <v>142</v>
      </c>
      <c r="BU19" s="21" t="s">
        <v>142</v>
      </c>
      <c r="BV19" s="21" t="s">
        <v>142</v>
      </c>
      <c r="BW19" s="21" t="s">
        <v>142</v>
      </c>
      <c r="BX19" s="2" t="s">
        <v>316</v>
      </c>
      <c r="BY19" s="2" t="s">
        <v>372</v>
      </c>
      <c r="BZ19" s="52" t="s">
        <v>143</v>
      </c>
      <c r="CA19" s="51" t="s">
        <v>142</v>
      </c>
      <c r="CB19" s="33" t="s">
        <v>332</v>
      </c>
      <c r="CC19" s="33" t="s">
        <v>144</v>
      </c>
      <c r="CD19" s="33" t="s">
        <v>373</v>
      </c>
      <c r="CE19" s="46" t="s">
        <v>142</v>
      </c>
      <c r="CF19" s="46" t="s">
        <v>142</v>
      </c>
      <c r="CG19" s="46" t="s">
        <v>142</v>
      </c>
      <c r="CH19" s="46" t="s">
        <v>142</v>
      </c>
      <c r="CI19" s="46" t="s">
        <v>142</v>
      </c>
      <c r="CJ19" s="46" t="s">
        <v>142</v>
      </c>
      <c r="CK19" s="46" t="s">
        <v>142</v>
      </c>
      <c r="CL19" s="46" t="s">
        <v>142</v>
      </c>
      <c r="CM19" s="33" t="s">
        <v>142</v>
      </c>
      <c r="CN19" s="44" t="s">
        <v>143</v>
      </c>
      <c r="CO19" s="33" t="s">
        <v>374</v>
      </c>
      <c r="CP19" s="39" t="s">
        <v>676</v>
      </c>
      <c r="CQ19" s="33" t="s">
        <v>149</v>
      </c>
      <c r="CR19" s="33" t="s">
        <v>375</v>
      </c>
      <c r="CS19" s="33" t="s">
        <v>142</v>
      </c>
      <c r="CT19" s="33" t="s">
        <v>142</v>
      </c>
      <c r="CU19" s="33" t="s">
        <v>142</v>
      </c>
      <c r="CV19" s="33" t="s">
        <v>142</v>
      </c>
      <c r="CW19" s="33" t="s">
        <v>142</v>
      </c>
      <c r="CX19" s="33" t="s">
        <v>142</v>
      </c>
      <c r="CY19" s="33">
        <v>0.69</v>
      </c>
      <c r="CZ19" s="33" t="s">
        <v>142</v>
      </c>
      <c r="DA19" s="33" t="s">
        <v>376</v>
      </c>
      <c r="DB19" s="33" t="s">
        <v>377</v>
      </c>
      <c r="DC19" s="45">
        <v>0.01</v>
      </c>
      <c r="DD19" s="33">
        <v>60</v>
      </c>
      <c r="DE19" s="33">
        <v>1</v>
      </c>
      <c r="DF19" s="33">
        <v>10</v>
      </c>
      <c r="DG19" s="33" t="s">
        <v>378</v>
      </c>
      <c r="DH19" s="46" t="s">
        <v>320</v>
      </c>
      <c r="DI19" s="33">
        <v>1</v>
      </c>
      <c r="DJ19" s="46" t="s">
        <v>141</v>
      </c>
      <c r="DK19" s="33" t="s">
        <v>379</v>
      </c>
      <c r="DL19" s="33" t="s">
        <v>380</v>
      </c>
      <c r="DM19" s="33" t="s">
        <v>692</v>
      </c>
      <c r="DN19" s="33" t="s">
        <v>381</v>
      </c>
      <c r="DO19" s="33" t="s">
        <v>382</v>
      </c>
      <c r="DP19" s="33" t="s">
        <v>383</v>
      </c>
      <c r="DQ19" s="33" t="s">
        <v>384</v>
      </c>
    </row>
    <row r="20" spans="1:121" ht="141.75" x14ac:dyDescent="0.25">
      <c r="A20" s="43">
        <f t="shared" si="13"/>
        <v>17</v>
      </c>
      <c r="B20" s="33" t="s">
        <v>385</v>
      </c>
      <c r="C20" s="32">
        <v>2012</v>
      </c>
      <c r="D20" s="33" t="s">
        <v>386</v>
      </c>
      <c r="E20" s="33" t="s">
        <v>387</v>
      </c>
      <c r="F20" s="33" t="s">
        <v>388</v>
      </c>
      <c r="G20" s="33" t="s">
        <v>389</v>
      </c>
      <c r="H20" s="33"/>
      <c r="I20" s="33" t="s">
        <v>390</v>
      </c>
      <c r="J20" s="33" t="s">
        <v>139</v>
      </c>
      <c r="K20" s="33" t="s">
        <v>139</v>
      </c>
      <c r="L20" s="33" t="s">
        <v>139</v>
      </c>
      <c r="M20" s="33" t="s">
        <v>140</v>
      </c>
      <c r="N20" s="33" t="s">
        <v>140</v>
      </c>
      <c r="O20" s="33" t="s">
        <v>139</v>
      </c>
      <c r="P20" s="33" t="s">
        <v>139</v>
      </c>
      <c r="Q20" s="33" t="s">
        <v>140</v>
      </c>
      <c r="R20" s="33" t="s">
        <v>140</v>
      </c>
      <c r="S20" s="33" t="s">
        <v>140</v>
      </c>
      <c r="T20" s="33" t="s">
        <v>139</v>
      </c>
      <c r="U20" s="33" t="s">
        <v>139</v>
      </c>
      <c r="V20" s="33" t="s">
        <v>140</v>
      </c>
      <c r="W20" s="33" t="s">
        <v>140</v>
      </c>
      <c r="X20" s="33" t="s">
        <v>139</v>
      </c>
      <c r="Y20" s="33" t="s">
        <v>140</v>
      </c>
      <c r="Z20" s="33" t="s">
        <v>139</v>
      </c>
      <c r="AA20" s="33" t="s">
        <v>139</v>
      </c>
      <c r="AB20" s="33" t="s">
        <v>140</v>
      </c>
      <c r="AC20" s="33" t="s">
        <v>139</v>
      </c>
      <c r="AD20" s="33" t="s">
        <v>139</v>
      </c>
      <c r="AE20" s="33" t="s">
        <v>140</v>
      </c>
      <c r="AF20" s="34">
        <f t="shared" si="0"/>
        <v>12</v>
      </c>
      <c r="AG20" s="34">
        <f t="shared" si="1"/>
        <v>10</v>
      </c>
      <c r="AH20" s="34">
        <f t="shared" si="2"/>
        <v>0</v>
      </c>
      <c r="AI20" s="35">
        <f t="shared" si="3"/>
        <v>0.54545454545454541</v>
      </c>
      <c r="AJ20" s="33" t="s">
        <v>139</v>
      </c>
      <c r="AK20" s="33" t="s">
        <v>139</v>
      </c>
      <c r="AL20" s="33" t="s">
        <v>140</v>
      </c>
      <c r="AM20" s="33" t="s">
        <v>139</v>
      </c>
      <c r="AN20" s="33" t="s">
        <v>139</v>
      </c>
      <c r="AO20" s="33" t="s">
        <v>140</v>
      </c>
      <c r="AP20" s="33" t="s">
        <v>139</v>
      </c>
      <c r="AQ20" s="33" t="s">
        <v>139</v>
      </c>
      <c r="AR20" s="33" t="s">
        <v>140</v>
      </c>
      <c r="AS20" s="33" t="s">
        <v>139</v>
      </c>
      <c r="AT20" s="33" t="s">
        <v>140</v>
      </c>
      <c r="AU20" s="33" t="s">
        <v>139</v>
      </c>
      <c r="AV20" s="33" t="s">
        <v>140</v>
      </c>
      <c r="AW20" s="33" t="s">
        <v>140</v>
      </c>
      <c r="AX20" s="33" t="s">
        <v>140</v>
      </c>
      <c r="AY20" s="33" t="s">
        <v>139</v>
      </c>
      <c r="AZ20" s="34">
        <f t="shared" si="4"/>
        <v>11</v>
      </c>
      <c r="BA20" s="34">
        <f t="shared" si="5"/>
        <v>8</v>
      </c>
      <c r="BB20" s="34">
        <f t="shared" si="6"/>
        <v>0</v>
      </c>
      <c r="BC20" s="35">
        <f t="shared" si="7"/>
        <v>0.57894736842105265</v>
      </c>
      <c r="BD20" s="36">
        <f t="shared" si="8"/>
        <v>0.56097560975609762</v>
      </c>
      <c r="BE20" s="33" t="s">
        <v>140</v>
      </c>
      <c r="BF20" s="33" t="s">
        <v>180</v>
      </c>
      <c r="BG20" s="33" t="s">
        <v>140</v>
      </c>
      <c r="BH20" s="33" t="s">
        <v>140</v>
      </c>
      <c r="BI20" s="33" t="s">
        <v>140</v>
      </c>
      <c r="BJ20" s="33" t="s">
        <v>140</v>
      </c>
      <c r="BK20" s="33" t="s">
        <v>139</v>
      </c>
      <c r="BL20" s="33" t="s">
        <v>139</v>
      </c>
      <c r="BM20" s="33" t="s">
        <v>139</v>
      </c>
      <c r="BN20" s="33" t="s">
        <v>139</v>
      </c>
      <c r="BO20" s="34">
        <f t="shared" si="14"/>
        <v>4</v>
      </c>
      <c r="BP20" s="34">
        <f t="shared" si="15"/>
        <v>5</v>
      </c>
      <c r="BQ20" s="34">
        <f t="shared" si="16"/>
        <v>1</v>
      </c>
      <c r="BR20" s="37">
        <f t="shared" si="12"/>
        <v>0.44444444444444442</v>
      </c>
      <c r="BS20" s="21" t="s">
        <v>142</v>
      </c>
      <c r="BT20" s="21" t="s">
        <v>142</v>
      </c>
      <c r="BU20" s="21" t="s">
        <v>143</v>
      </c>
      <c r="BV20" s="21" t="s">
        <v>142</v>
      </c>
      <c r="BW20" s="21" t="s">
        <v>142</v>
      </c>
      <c r="BX20" s="2" t="s">
        <v>162</v>
      </c>
      <c r="BY20" s="2" t="s">
        <v>391</v>
      </c>
      <c r="BZ20" s="52" t="s">
        <v>143</v>
      </c>
      <c r="CA20" s="51" t="s">
        <v>142</v>
      </c>
      <c r="CB20" s="33" t="s">
        <v>144</v>
      </c>
      <c r="CC20" s="33" t="s">
        <v>144</v>
      </c>
      <c r="CD20" s="33" t="s">
        <v>392</v>
      </c>
      <c r="CE20" s="46" t="s">
        <v>142</v>
      </c>
      <c r="CF20" s="46" t="s">
        <v>142</v>
      </c>
      <c r="CG20" s="46" t="s">
        <v>142</v>
      </c>
      <c r="CH20" s="46" t="s">
        <v>142</v>
      </c>
      <c r="CI20" s="46" t="s">
        <v>142</v>
      </c>
      <c r="CJ20" s="46" t="s">
        <v>142</v>
      </c>
      <c r="CK20" s="44" t="s">
        <v>143</v>
      </c>
      <c r="CL20" s="46" t="s">
        <v>142</v>
      </c>
      <c r="CM20" s="33" t="s">
        <v>142</v>
      </c>
      <c r="CN20" s="46" t="s">
        <v>142</v>
      </c>
      <c r="CO20" s="33" t="s">
        <v>393</v>
      </c>
      <c r="CP20" s="39" t="s">
        <v>674</v>
      </c>
      <c r="CQ20" s="39" t="s">
        <v>714</v>
      </c>
      <c r="CR20" s="33" t="s">
        <v>318</v>
      </c>
      <c r="CS20" s="33" t="s">
        <v>139</v>
      </c>
      <c r="CT20" s="33" t="s">
        <v>142</v>
      </c>
      <c r="CU20" s="33" t="s">
        <v>142</v>
      </c>
      <c r="CV20" s="33" t="s">
        <v>142</v>
      </c>
      <c r="CW20" s="33" t="s">
        <v>142</v>
      </c>
      <c r="CX20" s="33" t="s">
        <v>142</v>
      </c>
      <c r="CY20" s="33">
        <v>3</v>
      </c>
      <c r="CZ20" s="33">
        <v>0.15</v>
      </c>
      <c r="DA20" s="33" t="s">
        <v>142</v>
      </c>
      <c r="DB20" s="33" t="s">
        <v>142</v>
      </c>
      <c r="DC20" s="45">
        <v>0.06</v>
      </c>
      <c r="DD20" s="33">
        <v>60</v>
      </c>
      <c r="DE20" s="33" t="s">
        <v>144</v>
      </c>
      <c r="DF20" s="33" t="s">
        <v>144</v>
      </c>
      <c r="DG20" s="33">
        <v>1</v>
      </c>
      <c r="DH20" s="46" t="s">
        <v>141</v>
      </c>
      <c r="DI20" s="33">
        <v>1</v>
      </c>
      <c r="DJ20" s="46" t="s">
        <v>141</v>
      </c>
      <c r="DK20" s="33" t="s">
        <v>394</v>
      </c>
      <c r="DL20" s="33" t="s">
        <v>395</v>
      </c>
      <c r="DM20" s="33" t="s">
        <v>697</v>
      </c>
      <c r="DN20" s="33" t="s">
        <v>396</v>
      </c>
      <c r="DO20" s="33" t="s">
        <v>698</v>
      </c>
      <c r="DP20" s="33" t="s">
        <v>230</v>
      </c>
      <c r="DQ20" s="33" t="s">
        <v>397</v>
      </c>
    </row>
    <row r="21" spans="1:121" ht="393.75" x14ac:dyDescent="0.25">
      <c r="A21" s="43">
        <f t="shared" si="13"/>
        <v>18</v>
      </c>
      <c r="B21" s="33" t="s">
        <v>398</v>
      </c>
      <c r="C21" s="32">
        <v>2012</v>
      </c>
      <c r="D21" s="33" t="s">
        <v>399</v>
      </c>
      <c r="E21" s="33" t="s">
        <v>400</v>
      </c>
      <c r="F21" s="33" t="s">
        <v>401</v>
      </c>
      <c r="G21" s="33" t="s">
        <v>402</v>
      </c>
      <c r="H21" s="33"/>
      <c r="I21" s="33" t="s">
        <v>403</v>
      </c>
      <c r="J21" s="33" t="s">
        <v>139</v>
      </c>
      <c r="K21" s="33" t="s">
        <v>139</v>
      </c>
      <c r="L21" s="33" t="s">
        <v>139</v>
      </c>
      <c r="M21" s="33" t="s">
        <v>140</v>
      </c>
      <c r="N21" s="33" t="s">
        <v>140</v>
      </c>
      <c r="O21" s="33" t="s">
        <v>140</v>
      </c>
      <c r="P21" s="33" t="s">
        <v>139</v>
      </c>
      <c r="Q21" s="33" t="s">
        <v>140</v>
      </c>
      <c r="R21" s="33" t="s">
        <v>140</v>
      </c>
      <c r="S21" s="33" t="s">
        <v>140</v>
      </c>
      <c r="T21" s="33" t="s">
        <v>139</v>
      </c>
      <c r="U21" s="33" t="s">
        <v>139</v>
      </c>
      <c r="V21" s="33" t="s">
        <v>139</v>
      </c>
      <c r="W21" s="33" t="s">
        <v>140</v>
      </c>
      <c r="X21" s="33" t="s">
        <v>139</v>
      </c>
      <c r="Y21" s="33" t="s">
        <v>140</v>
      </c>
      <c r="Z21" s="33" t="s">
        <v>139</v>
      </c>
      <c r="AA21" s="33" t="s">
        <v>139</v>
      </c>
      <c r="AB21" s="33" t="s">
        <v>140</v>
      </c>
      <c r="AC21" s="33" t="s">
        <v>139</v>
      </c>
      <c r="AD21" s="33" t="s">
        <v>139</v>
      </c>
      <c r="AE21" s="33" t="s">
        <v>140</v>
      </c>
      <c r="AF21" s="34">
        <f t="shared" si="0"/>
        <v>12</v>
      </c>
      <c r="AG21" s="34">
        <f t="shared" si="1"/>
        <v>10</v>
      </c>
      <c r="AH21" s="34">
        <f t="shared" si="2"/>
        <v>0</v>
      </c>
      <c r="AI21" s="35">
        <f t="shared" si="3"/>
        <v>0.54545454545454541</v>
      </c>
      <c r="AJ21" s="33" t="s">
        <v>139</v>
      </c>
      <c r="AK21" s="33" t="s">
        <v>139</v>
      </c>
      <c r="AL21" s="33" t="s">
        <v>140</v>
      </c>
      <c r="AM21" s="33" t="s">
        <v>139</v>
      </c>
      <c r="AN21" s="33" t="s">
        <v>140</v>
      </c>
      <c r="AO21" s="33" t="s">
        <v>140</v>
      </c>
      <c r="AP21" s="33" t="s">
        <v>139</v>
      </c>
      <c r="AQ21" s="33" t="s">
        <v>139</v>
      </c>
      <c r="AR21" s="33" t="s">
        <v>140</v>
      </c>
      <c r="AS21" s="33" t="s">
        <v>139</v>
      </c>
      <c r="AT21" s="33" t="s">
        <v>140</v>
      </c>
      <c r="AU21" s="33" t="s">
        <v>139</v>
      </c>
      <c r="AV21" s="33" t="s">
        <v>140</v>
      </c>
      <c r="AW21" s="33" t="s">
        <v>140</v>
      </c>
      <c r="AX21" s="33" t="s">
        <v>139</v>
      </c>
      <c r="AY21" s="33" t="s">
        <v>139</v>
      </c>
      <c r="AZ21" s="34">
        <f t="shared" si="4"/>
        <v>11</v>
      </c>
      <c r="BA21" s="34">
        <f t="shared" si="5"/>
        <v>8</v>
      </c>
      <c r="BB21" s="34">
        <f t="shared" si="6"/>
        <v>0</v>
      </c>
      <c r="BC21" s="35">
        <f t="shared" si="7"/>
        <v>0.57894736842105265</v>
      </c>
      <c r="BD21" s="36">
        <f t="shared" si="8"/>
        <v>0.56097560975609762</v>
      </c>
      <c r="BE21" s="33" t="s">
        <v>140</v>
      </c>
      <c r="BF21" s="33" t="s">
        <v>180</v>
      </c>
      <c r="BG21" s="33" t="s">
        <v>140</v>
      </c>
      <c r="BH21" s="33" t="s">
        <v>140</v>
      </c>
      <c r="BI21" s="33" t="s">
        <v>140</v>
      </c>
      <c r="BJ21" s="33" t="s">
        <v>139</v>
      </c>
      <c r="BK21" s="33" t="s">
        <v>139</v>
      </c>
      <c r="BL21" s="33" t="s">
        <v>180</v>
      </c>
      <c r="BM21" s="33" t="s">
        <v>139</v>
      </c>
      <c r="BN21" s="33" t="s">
        <v>139</v>
      </c>
      <c r="BO21" s="34">
        <f>COUNTIF(BE21:BN21,"YES")</f>
        <v>4</v>
      </c>
      <c r="BP21" s="34">
        <f>COUNTIF(BE21:BN21,"NO")</f>
        <v>4</v>
      </c>
      <c r="BQ21" s="34">
        <f>COUNTIF(BE21:BN21,"UNCLEAR")</f>
        <v>2</v>
      </c>
      <c r="BR21" s="37">
        <f t="shared" si="12"/>
        <v>0.5</v>
      </c>
      <c r="BS21" s="21" t="s">
        <v>143</v>
      </c>
      <c r="BT21" s="21" t="s">
        <v>142</v>
      </c>
      <c r="BU21" s="21" t="s">
        <v>142</v>
      </c>
      <c r="BV21" s="21" t="s">
        <v>142</v>
      </c>
      <c r="BW21" s="21" t="s">
        <v>142</v>
      </c>
      <c r="BX21" s="2" t="s">
        <v>207</v>
      </c>
      <c r="BY21" s="2" t="s">
        <v>404</v>
      </c>
      <c r="BZ21" s="52" t="s">
        <v>143</v>
      </c>
      <c r="CA21" s="51" t="s">
        <v>142</v>
      </c>
      <c r="CB21" s="39" t="s">
        <v>681</v>
      </c>
      <c r="CC21" s="33" t="s">
        <v>239</v>
      </c>
      <c r="CD21" s="33" t="s">
        <v>301</v>
      </c>
      <c r="CE21" s="46" t="s">
        <v>142</v>
      </c>
      <c r="CF21" s="46" t="s">
        <v>142</v>
      </c>
      <c r="CG21" s="46" t="s">
        <v>142</v>
      </c>
      <c r="CH21" s="46" t="s">
        <v>142</v>
      </c>
      <c r="CI21" s="46" t="s">
        <v>142</v>
      </c>
      <c r="CJ21" s="46" t="s">
        <v>142</v>
      </c>
      <c r="CK21" s="44" t="s">
        <v>143</v>
      </c>
      <c r="CL21" s="46" t="s">
        <v>142</v>
      </c>
      <c r="CM21" s="33" t="s">
        <v>142</v>
      </c>
      <c r="CN21" s="46" t="s">
        <v>142</v>
      </c>
      <c r="CO21" s="33" t="s">
        <v>405</v>
      </c>
      <c r="CP21" s="39" t="s">
        <v>674</v>
      </c>
      <c r="CQ21" s="33" t="s">
        <v>149</v>
      </c>
      <c r="CR21" s="33" t="s">
        <v>406</v>
      </c>
      <c r="CS21" s="33" t="s">
        <v>142</v>
      </c>
      <c r="CT21" s="33" t="s">
        <v>142</v>
      </c>
      <c r="CU21" s="33" t="s">
        <v>142</v>
      </c>
      <c r="CV21" s="33" t="s">
        <v>142</v>
      </c>
      <c r="CW21" s="33" t="s">
        <v>142</v>
      </c>
      <c r="CX21" s="33" t="s">
        <v>139</v>
      </c>
      <c r="CY21" s="33">
        <v>1</v>
      </c>
      <c r="CZ21" s="33">
        <v>2</v>
      </c>
      <c r="DA21" s="33" t="s">
        <v>142</v>
      </c>
      <c r="DB21" s="33" t="s">
        <v>142</v>
      </c>
      <c r="DC21" s="45">
        <v>0.5</v>
      </c>
      <c r="DD21" s="33">
        <v>300</v>
      </c>
      <c r="DE21" s="33">
        <v>100</v>
      </c>
      <c r="DF21" s="33">
        <v>5</v>
      </c>
      <c r="DG21" s="33">
        <v>1</v>
      </c>
      <c r="DH21" s="46" t="s">
        <v>141</v>
      </c>
      <c r="DI21" s="33">
        <v>1</v>
      </c>
      <c r="DJ21" s="46" t="s">
        <v>141</v>
      </c>
      <c r="DK21" s="33" t="s">
        <v>242</v>
      </c>
      <c r="DL21" s="33" t="s">
        <v>197</v>
      </c>
      <c r="DM21" s="33" t="s">
        <v>407</v>
      </c>
      <c r="DN21" s="33" t="s">
        <v>408</v>
      </c>
      <c r="DO21" s="33" t="s">
        <v>409</v>
      </c>
      <c r="DP21" s="33" t="s">
        <v>410</v>
      </c>
      <c r="DQ21" s="33" t="s">
        <v>411</v>
      </c>
    </row>
    <row r="22" spans="1:121" ht="173.25" x14ac:dyDescent="0.25">
      <c r="A22" s="43">
        <f t="shared" si="13"/>
        <v>19</v>
      </c>
      <c r="B22" s="33" t="s">
        <v>412</v>
      </c>
      <c r="C22" s="32">
        <v>2013</v>
      </c>
      <c r="D22" s="33" t="s">
        <v>413</v>
      </c>
      <c r="E22" s="33" t="s">
        <v>414</v>
      </c>
      <c r="F22" s="33" t="s">
        <v>415</v>
      </c>
      <c r="G22" s="39" t="s">
        <v>743</v>
      </c>
      <c r="H22" s="33"/>
      <c r="I22" s="33" t="s">
        <v>416</v>
      </c>
      <c r="J22" s="33" t="s">
        <v>139</v>
      </c>
      <c r="K22" s="33" t="s">
        <v>139</v>
      </c>
      <c r="L22" s="33" t="s">
        <v>139</v>
      </c>
      <c r="M22" s="33" t="s">
        <v>140</v>
      </c>
      <c r="N22" s="33" t="s">
        <v>139</v>
      </c>
      <c r="O22" s="33" t="s">
        <v>139</v>
      </c>
      <c r="P22" s="33" t="s">
        <v>139</v>
      </c>
      <c r="Q22" s="33" t="s">
        <v>140</v>
      </c>
      <c r="R22" s="33" t="s">
        <v>139</v>
      </c>
      <c r="S22" s="33" t="s">
        <v>140</v>
      </c>
      <c r="T22" s="33" t="s">
        <v>139</v>
      </c>
      <c r="U22" s="33" t="s">
        <v>139</v>
      </c>
      <c r="V22" s="33" t="s">
        <v>139</v>
      </c>
      <c r="W22" s="33" t="s">
        <v>140</v>
      </c>
      <c r="X22" s="33" t="s">
        <v>140</v>
      </c>
      <c r="Y22" s="33" t="s">
        <v>140</v>
      </c>
      <c r="Z22" s="33" t="s">
        <v>139</v>
      </c>
      <c r="AA22" s="33" t="s">
        <v>139</v>
      </c>
      <c r="AB22" s="33" t="s">
        <v>141</v>
      </c>
      <c r="AC22" s="33" t="s">
        <v>139</v>
      </c>
      <c r="AD22" s="33" t="s">
        <v>140</v>
      </c>
      <c r="AE22" s="33" t="s">
        <v>140</v>
      </c>
      <c r="AF22" s="34">
        <f t="shared" si="0"/>
        <v>13</v>
      </c>
      <c r="AG22" s="34">
        <f t="shared" si="1"/>
        <v>8</v>
      </c>
      <c r="AH22" s="34">
        <f t="shared" si="2"/>
        <v>1</v>
      </c>
      <c r="AI22" s="35">
        <f t="shared" si="3"/>
        <v>0.61904761904761907</v>
      </c>
      <c r="AJ22" s="33" t="s">
        <v>139</v>
      </c>
      <c r="AK22" s="33" t="s">
        <v>139</v>
      </c>
      <c r="AL22" s="33" t="s">
        <v>140</v>
      </c>
      <c r="AM22" s="33" t="s">
        <v>139</v>
      </c>
      <c r="AN22" s="33" t="s">
        <v>140</v>
      </c>
      <c r="AO22" s="33" t="s">
        <v>141</v>
      </c>
      <c r="AP22" s="33" t="s">
        <v>141</v>
      </c>
      <c r="AQ22" s="33" t="s">
        <v>141</v>
      </c>
      <c r="AR22" s="33" t="s">
        <v>141</v>
      </c>
      <c r="AS22" s="33" t="s">
        <v>139</v>
      </c>
      <c r="AT22" s="33" t="s">
        <v>140</v>
      </c>
      <c r="AU22" s="33" t="s">
        <v>139</v>
      </c>
      <c r="AV22" s="33" t="s">
        <v>140</v>
      </c>
      <c r="AW22" s="33" t="s">
        <v>140</v>
      </c>
      <c r="AX22" s="33" t="s">
        <v>139</v>
      </c>
      <c r="AY22" s="33" t="s">
        <v>139</v>
      </c>
      <c r="AZ22" s="34">
        <f t="shared" si="4"/>
        <v>8</v>
      </c>
      <c r="BA22" s="34">
        <f t="shared" si="5"/>
        <v>7</v>
      </c>
      <c r="BB22" s="34">
        <f t="shared" si="6"/>
        <v>4</v>
      </c>
      <c r="BC22" s="35">
        <f t="shared" si="7"/>
        <v>0.53333333333333333</v>
      </c>
      <c r="BD22" s="36">
        <f t="shared" si="8"/>
        <v>0.58333333333333337</v>
      </c>
      <c r="BE22" s="33" t="s">
        <v>140</v>
      </c>
      <c r="BF22" s="33" t="s">
        <v>140</v>
      </c>
      <c r="BG22" s="33" t="s">
        <v>140</v>
      </c>
      <c r="BH22" s="33" t="s">
        <v>139</v>
      </c>
      <c r="BI22" s="33" t="s">
        <v>140</v>
      </c>
      <c r="BJ22" s="33" t="s">
        <v>140</v>
      </c>
      <c r="BK22" s="33" t="s">
        <v>140</v>
      </c>
      <c r="BL22" s="33" t="s">
        <v>139</v>
      </c>
      <c r="BM22" s="33" t="s">
        <v>139</v>
      </c>
      <c r="BN22" s="33" t="s">
        <v>139</v>
      </c>
      <c r="BO22" s="34">
        <f t="shared" ref="BO22:BO23" si="17">COUNTIF(BE22:BN22,"YES")</f>
        <v>4</v>
      </c>
      <c r="BP22" s="34">
        <f t="shared" ref="BP22:BP23" si="18">COUNTIF(BE22:BN22,"NO")</f>
        <v>6</v>
      </c>
      <c r="BQ22" s="34">
        <f t="shared" ref="BQ22:BQ23" si="19">COUNTIF(BE22:BN22,"UNCLEAR")</f>
        <v>0</v>
      </c>
      <c r="BR22" s="37">
        <f t="shared" si="12"/>
        <v>0.4</v>
      </c>
      <c r="BS22" s="21" t="s">
        <v>142</v>
      </c>
      <c r="BT22" s="21" t="s">
        <v>142</v>
      </c>
      <c r="BU22" s="21" t="s">
        <v>143</v>
      </c>
      <c r="BV22" s="21" t="s">
        <v>142</v>
      </c>
      <c r="BW22" s="21" t="s">
        <v>142</v>
      </c>
      <c r="BX22" s="2" t="s">
        <v>144</v>
      </c>
      <c r="BY22" s="2" t="s">
        <v>417</v>
      </c>
      <c r="BZ22" s="51" t="s">
        <v>142</v>
      </c>
      <c r="CA22" s="52" t="s">
        <v>143</v>
      </c>
      <c r="CB22" s="39" t="s">
        <v>144</v>
      </c>
      <c r="CC22" s="33" t="s">
        <v>144</v>
      </c>
      <c r="CD22" s="33" t="s">
        <v>418</v>
      </c>
      <c r="CE22" s="46" t="s">
        <v>142</v>
      </c>
      <c r="CF22" s="44" t="s">
        <v>143</v>
      </c>
      <c r="CG22" s="46" t="s">
        <v>142</v>
      </c>
      <c r="CH22" s="46" t="s">
        <v>142</v>
      </c>
      <c r="CI22" s="46" t="s">
        <v>142</v>
      </c>
      <c r="CJ22" s="46" t="s">
        <v>142</v>
      </c>
      <c r="CK22" s="46" t="s">
        <v>142</v>
      </c>
      <c r="CL22" s="46" t="s">
        <v>142</v>
      </c>
      <c r="CM22" s="33" t="s">
        <v>142</v>
      </c>
      <c r="CN22" s="46" t="s">
        <v>142</v>
      </c>
      <c r="CO22" s="39" t="s">
        <v>724</v>
      </c>
      <c r="CP22" s="39" t="s">
        <v>677</v>
      </c>
      <c r="CQ22" s="33" t="s">
        <v>149</v>
      </c>
      <c r="CR22" s="33" t="s">
        <v>420</v>
      </c>
      <c r="CS22" s="33" t="s">
        <v>142</v>
      </c>
      <c r="CT22" s="33" t="s">
        <v>142</v>
      </c>
      <c r="CU22" s="33" t="s">
        <v>139</v>
      </c>
      <c r="CV22" s="33" t="s">
        <v>142</v>
      </c>
      <c r="CW22" s="33" t="s">
        <v>142</v>
      </c>
      <c r="CX22" s="33" t="s">
        <v>142</v>
      </c>
      <c r="CY22" s="33">
        <v>0.88</v>
      </c>
      <c r="CZ22" s="33">
        <v>1</v>
      </c>
      <c r="DA22" s="33" t="s">
        <v>142</v>
      </c>
      <c r="DB22" s="33" t="s">
        <v>142</v>
      </c>
      <c r="DC22" s="46" t="s">
        <v>141</v>
      </c>
      <c r="DD22" s="33">
        <v>360</v>
      </c>
      <c r="DE22" s="46" t="s">
        <v>141</v>
      </c>
      <c r="DF22" s="46" t="s">
        <v>141</v>
      </c>
      <c r="DG22" s="33">
        <v>1</v>
      </c>
      <c r="DH22" s="46" t="s">
        <v>141</v>
      </c>
      <c r="DI22" s="33">
        <v>1</v>
      </c>
      <c r="DJ22" s="46" t="s">
        <v>141</v>
      </c>
      <c r="DK22" s="33" t="s">
        <v>149</v>
      </c>
      <c r="DL22" s="46" t="s">
        <v>141</v>
      </c>
      <c r="DM22" s="33" t="s">
        <v>421</v>
      </c>
      <c r="DN22" s="33" t="s">
        <v>422</v>
      </c>
      <c r="DO22" s="33" t="s">
        <v>423</v>
      </c>
      <c r="DP22" s="33" t="s">
        <v>424</v>
      </c>
      <c r="DQ22" s="33" t="s">
        <v>425</v>
      </c>
    </row>
    <row r="23" spans="1:121" ht="409.5" x14ac:dyDescent="0.25">
      <c r="A23" s="43">
        <f t="shared" si="13"/>
        <v>20</v>
      </c>
      <c r="B23" s="33" t="s">
        <v>426</v>
      </c>
      <c r="C23" s="32">
        <v>2013</v>
      </c>
      <c r="D23" s="33" t="s">
        <v>427</v>
      </c>
      <c r="E23" s="33" t="s">
        <v>428</v>
      </c>
      <c r="F23" s="33" t="s">
        <v>429</v>
      </c>
      <c r="G23" s="39" t="s">
        <v>725</v>
      </c>
      <c r="H23" s="33" t="s">
        <v>430</v>
      </c>
      <c r="I23" s="33" t="s">
        <v>431</v>
      </c>
      <c r="J23" s="33" t="s">
        <v>139</v>
      </c>
      <c r="K23" s="33" t="s">
        <v>139</v>
      </c>
      <c r="L23" s="33" t="s">
        <v>140</v>
      </c>
      <c r="M23" s="33" t="s">
        <v>140</v>
      </c>
      <c r="N23" s="33" t="s">
        <v>139</v>
      </c>
      <c r="O23" s="33" t="s">
        <v>140</v>
      </c>
      <c r="P23" s="33" t="s">
        <v>140</v>
      </c>
      <c r="Q23" s="33" t="s">
        <v>140</v>
      </c>
      <c r="R23" s="33" t="s">
        <v>140</v>
      </c>
      <c r="S23" s="33" t="s">
        <v>140</v>
      </c>
      <c r="T23" s="33" t="s">
        <v>139</v>
      </c>
      <c r="U23" s="33" t="s">
        <v>139</v>
      </c>
      <c r="V23" s="33" t="s">
        <v>140</v>
      </c>
      <c r="W23" s="33" t="s">
        <v>140</v>
      </c>
      <c r="X23" s="33" t="s">
        <v>140</v>
      </c>
      <c r="Y23" s="33" t="s">
        <v>140</v>
      </c>
      <c r="Z23" s="33" t="s">
        <v>139</v>
      </c>
      <c r="AA23" s="33" t="s">
        <v>139</v>
      </c>
      <c r="AB23" s="33" t="s">
        <v>141</v>
      </c>
      <c r="AC23" s="33" t="s">
        <v>139</v>
      </c>
      <c r="AD23" s="33" t="s">
        <v>140</v>
      </c>
      <c r="AE23" s="33" t="s">
        <v>140</v>
      </c>
      <c r="AF23" s="34">
        <f t="shared" si="0"/>
        <v>8</v>
      </c>
      <c r="AG23" s="34">
        <f t="shared" si="1"/>
        <v>13</v>
      </c>
      <c r="AH23" s="34">
        <f t="shared" si="2"/>
        <v>1</v>
      </c>
      <c r="AI23" s="35">
        <f t="shared" si="3"/>
        <v>0.38095238095238093</v>
      </c>
      <c r="AJ23" s="33" t="s">
        <v>139</v>
      </c>
      <c r="AK23" s="33" t="s">
        <v>139</v>
      </c>
      <c r="AL23" s="33" t="s">
        <v>139</v>
      </c>
      <c r="AM23" s="33" t="s">
        <v>139</v>
      </c>
      <c r="AN23" s="33" t="s">
        <v>140</v>
      </c>
      <c r="AO23" s="33" t="s">
        <v>141</v>
      </c>
      <c r="AP23" s="33" t="s">
        <v>141</v>
      </c>
      <c r="AQ23" s="33" t="s">
        <v>141</v>
      </c>
      <c r="AR23" s="33" t="s">
        <v>141</v>
      </c>
      <c r="AS23" s="33" t="s">
        <v>139</v>
      </c>
      <c r="AT23" s="33" t="s">
        <v>140</v>
      </c>
      <c r="AU23" s="33" t="s">
        <v>139</v>
      </c>
      <c r="AV23" s="33" t="s">
        <v>140</v>
      </c>
      <c r="AW23" s="33" t="s">
        <v>140</v>
      </c>
      <c r="AX23" s="33" t="s">
        <v>140</v>
      </c>
      <c r="AY23" s="33" t="s">
        <v>139</v>
      </c>
      <c r="AZ23" s="34">
        <f t="shared" si="4"/>
        <v>8</v>
      </c>
      <c r="BA23" s="34">
        <f t="shared" si="5"/>
        <v>7</v>
      </c>
      <c r="BB23" s="34">
        <f t="shared" si="6"/>
        <v>4</v>
      </c>
      <c r="BC23" s="35">
        <f t="shared" si="7"/>
        <v>0.53333333333333333</v>
      </c>
      <c r="BD23" s="36">
        <f t="shared" si="8"/>
        <v>0.44444444444444442</v>
      </c>
      <c r="BE23" s="33" t="s">
        <v>140</v>
      </c>
      <c r="BF23" s="33" t="s">
        <v>140</v>
      </c>
      <c r="BG23" s="33" t="s">
        <v>140</v>
      </c>
      <c r="BH23" s="33" t="s">
        <v>139</v>
      </c>
      <c r="BI23" s="33" t="s">
        <v>140</v>
      </c>
      <c r="BJ23" s="33" t="s">
        <v>140</v>
      </c>
      <c r="BK23" s="33" t="s">
        <v>140</v>
      </c>
      <c r="BL23" s="33" t="s">
        <v>139</v>
      </c>
      <c r="BM23" s="33" t="s">
        <v>139</v>
      </c>
      <c r="BN23" s="33" t="s">
        <v>139</v>
      </c>
      <c r="BO23" s="34">
        <f t="shared" si="17"/>
        <v>4</v>
      </c>
      <c r="BP23" s="34">
        <f t="shared" si="18"/>
        <v>6</v>
      </c>
      <c r="BQ23" s="34">
        <f t="shared" si="19"/>
        <v>0</v>
      </c>
      <c r="BR23" s="37">
        <f t="shared" si="12"/>
        <v>0.4</v>
      </c>
      <c r="BS23" s="21" t="s">
        <v>142</v>
      </c>
      <c r="BT23" s="21" t="s">
        <v>142</v>
      </c>
      <c r="BU23" s="21" t="s">
        <v>143</v>
      </c>
      <c r="BV23" s="21" t="s">
        <v>142</v>
      </c>
      <c r="BW23" s="21" t="s">
        <v>142</v>
      </c>
      <c r="BX23" s="2" t="s">
        <v>162</v>
      </c>
      <c r="BY23" s="2" t="s">
        <v>699</v>
      </c>
      <c r="BZ23" s="51" t="s">
        <v>142</v>
      </c>
      <c r="CA23" s="52" t="s">
        <v>143</v>
      </c>
      <c r="CB23" s="39" t="s">
        <v>681</v>
      </c>
      <c r="CC23" s="33" t="s">
        <v>432</v>
      </c>
      <c r="CD23" s="33" t="s">
        <v>175</v>
      </c>
      <c r="CE23" s="46" t="s">
        <v>142</v>
      </c>
      <c r="CF23" s="46" t="s">
        <v>142</v>
      </c>
      <c r="CG23" s="46" t="s">
        <v>142</v>
      </c>
      <c r="CH23" s="46" t="s">
        <v>142</v>
      </c>
      <c r="CI23" s="44" t="s">
        <v>143</v>
      </c>
      <c r="CJ23" s="46" t="s">
        <v>142</v>
      </c>
      <c r="CK23" s="46" t="s">
        <v>142</v>
      </c>
      <c r="CL23" s="46" t="s">
        <v>142</v>
      </c>
      <c r="CM23" s="33" t="s">
        <v>142</v>
      </c>
      <c r="CN23" s="46" t="s">
        <v>142</v>
      </c>
      <c r="CO23" s="33" t="s">
        <v>433</v>
      </c>
      <c r="CP23" s="39" t="s">
        <v>678</v>
      </c>
      <c r="CQ23" s="33" t="s">
        <v>149</v>
      </c>
      <c r="CR23" s="33" t="s">
        <v>434</v>
      </c>
      <c r="CS23" s="33" t="s">
        <v>142</v>
      </c>
      <c r="CT23" s="33" t="s">
        <v>142</v>
      </c>
      <c r="CU23" s="33" t="s">
        <v>139</v>
      </c>
      <c r="CV23" s="33" t="s">
        <v>142</v>
      </c>
      <c r="CW23" s="33" t="s">
        <v>142</v>
      </c>
      <c r="CX23" s="33" t="s">
        <v>142</v>
      </c>
      <c r="CY23" s="33" t="s">
        <v>435</v>
      </c>
      <c r="CZ23" s="33" t="s">
        <v>436</v>
      </c>
      <c r="DA23" s="33" t="s">
        <v>142</v>
      </c>
      <c r="DB23" s="33" t="s">
        <v>142</v>
      </c>
      <c r="DC23" s="46" t="s">
        <v>141</v>
      </c>
      <c r="DD23" s="33">
        <v>300</v>
      </c>
      <c r="DE23" s="46" t="s">
        <v>141</v>
      </c>
      <c r="DF23" s="46" t="s">
        <v>141</v>
      </c>
      <c r="DG23" s="33">
        <v>1</v>
      </c>
      <c r="DH23" s="46" t="s">
        <v>141</v>
      </c>
      <c r="DI23" s="33">
        <v>1</v>
      </c>
      <c r="DJ23" s="46" t="s">
        <v>141</v>
      </c>
      <c r="DK23" s="33" t="s">
        <v>149</v>
      </c>
      <c r="DL23" s="46" t="s">
        <v>141</v>
      </c>
      <c r="DM23" s="33" t="s">
        <v>422</v>
      </c>
      <c r="DN23" s="33" t="s">
        <v>437</v>
      </c>
      <c r="DO23" s="33" t="s">
        <v>700</v>
      </c>
      <c r="DP23" s="33" t="s">
        <v>152</v>
      </c>
      <c r="DQ23" s="33"/>
    </row>
    <row r="24" spans="1:121" ht="362.25" x14ac:dyDescent="0.25">
      <c r="A24" s="43">
        <f t="shared" si="13"/>
        <v>21</v>
      </c>
      <c r="B24" s="33" t="s">
        <v>438</v>
      </c>
      <c r="C24" s="32">
        <v>2013</v>
      </c>
      <c r="D24" s="33" t="s">
        <v>439</v>
      </c>
      <c r="E24" s="33" t="s">
        <v>440</v>
      </c>
      <c r="F24" s="33" t="s">
        <v>441</v>
      </c>
      <c r="G24" s="39" t="s">
        <v>725</v>
      </c>
      <c r="H24" s="33" t="s">
        <v>701</v>
      </c>
      <c r="I24" s="39" t="s">
        <v>731</v>
      </c>
      <c r="J24" s="33" t="s">
        <v>139</v>
      </c>
      <c r="K24" s="33" t="s">
        <v>139</v>
      </c>
      <c r="L24" s="33" t="s">
        <v>140</v>
      </c>
      <c r="M24" s="33" t="s">
        <v>140</v>
      </c>
      <c r="N24" s="33" t="s">
        <v>140</v>
      </c>
      <c r="O24" s="33" t="s">
        <v>140</v>
      </c>
      <c r="P24" s="33" t="s">
        <v>139</v>
      </c>
      <c r="Q24" s="33" t="s">
        <v>140</v>
      </c>
      <c r="R24" s="33" t="s">
        <v>140</v>
      </c>
      <c r="S24" s="33" t="s">
        <v>140</v>
      </c>
      <c r="T24" s="33" t="s">
        <v>139</v>
      </c>
      <c r="U24" s="33" t="s">
        <v>139</v>
      </c>
      <c r="V24" s="33" t="s">
        <v>139</v>
      </c>
      <c r="W24" s="33" t="s">
        <v>139</v>
      </c>
      <c r="X24" s="33" t="s">
        <v>140</v>
      </c>
      <c r="Y24" s="33" t="s">
        <v>140</v>
      </c>
      <c r="Z24" s="33" t="s">
        <v>139</v>
      </c>
      <c r="AA24" s="33" t="s">
        <v>139</v>
      </c>
      <c r="AB24" s="33" t="s">
        <v>140</v>
      </c>
      <c r="AC24" s="33" t="s">
        <v>139</v>
      </c>
      <c r="AD24" s="33" t="s">
        <v>139</v>
      </c>
      <c r="AE24" s="33" t="s">
        <v>140</v>
      </c>
      <c r="AF24" s="34">
        <f t="shared" si="0"/>
        <v>11</v>
      </c>
      <c r="AG24" s="34">
        <f t="shared" si="1"/>
        <v>11</v>
      </c>
      <c r="AH24" s="34">
        <f t="shared" si="2"/>
        <v>0</v>
      </c>
      <c r="AI24" s="35">
        <f t="shared" si="3"/>
        <v>0.5</v>
      </c>
      <c r="AJ24" s="33" t="s">
        <v>139</v>
      </c>
      <c r="AK24" s="33" t="s">
        <v>139</v>
      </c>
      <c r="AL24" s="33" t="s">
        <v>139</v>
      </c>
      <c r="AM24" s="33" t="s">
        <v>139</v>
      </c>
      <c r="AN24" s="33" t="s">
        <v>139</v>
      </c>
      <c r="AO24" s="33" t="s">
        <v>140</v>
      </c>
      <c r="AP24" s="33" t="s">
        <v>139</v>
      </c>
      <c r="AQ24" s="33" t="s">
        <v>139</v>
      </c>
      <c r="AR24" s="33" t="s">
        <v>140</v>
      </c>
      <c r="AS24" s="33" t="s">
        <v>139</v>
      </c>
      <c r="AT24" s="33" t="s">
        <v>140</v>
      </c>
      <c r="AU24" s="33" t="s">
        <v>139</v>
      </c>
      <c r="AV24" s="33" t="s">
        <v>140</v>
      </c>
      <c r="AW24" s="33" t="s">
        <v>140</v>
      </c>
      <c r="AX24" s="33" t="s">
        <v>139</v>
      </c>
      <c r="AY24" s="33" t="s">
        <v>139</v>
      </c>
      <c r="AZ24" s="34">
        <f t="shared" si="4"/>
        <v>13</v>
      </c>
      <c r="BA24" s="34">
        <f t="shared" si="5"/>
        <v>6</v>
      </c>
      <c r="BB24" s="34">
        <f t="shared" si="6"/>
        <v>0</v>
      </c>
      <c r="BC24" s="35">
        <f t="shared" si="7"/>
        <v>0.68421052631578949</v>
      </c>
      <c r="BD24" s="36">
        <f t="shared" si="8"/>
        <v>0.58536585365853655</v>
      </c>
      <c r="BE24" s="33" t="s">
        <v>140</v>
      </c>
      <c r="BF24" s="33" t="s">
        <v>140</v>
      </c>
      <c r="BG24" s="33" t="s">
        <v>140</v>
      </c>
      <c r="BH24" s="33" t="s">
        <v>140</v>
      </c>
      <c r="BI24" s="33" t="s">
        <v>140</v>
      </c>
      <c r="BJ24" s="33" t="s">
        <v>140</v>
      </c>
      <c r="BK24" s="33" t="s">
        <v>140</v>
      </c>
      <c r="BL24" s="33" t="s">
        <v>139</v>
      </c>
      <c r="BM24" s="33" t="s">
        <v>139</v>
      </c>
      <c r="BN24" s="33" t="s">
        <v>140</v>
      </c>
      <c r="BO24" s="34">
        <f>COUNTIF(BE24:BN24,"YES")</f>
        <v>2</v>
      </c>
      <c r="BP24" s="34">
        <f>COUNTIF(BE24:BN24,"NO")</f>
        <v>8</v>
      </c>
      <c r="BQ24" s="34">
        <f>COUNTIF(BE24:BN24,"UNCLEAR")</f>
        <v>0</v>
      </c>
      <c r="BR24" s="37">
        <f t="shared" si="12"/>
        <v>0.2</v>
      </c>
      <c r="BS24" s="21" t="s">
        <v>142</v>
      </c>
      <c r="BT24" s="21" t="s">
        <v>142</v>
      </c>
      <c r="BU24" s="21" t="s">
        <v>143</v>
      </c>
      <c r="BV24" s="21" t="s">
        <v>142</v>
      </c>
      <c r="BW24" s="21" t="s">
        <v>142</v>
      </c>
      <c r="BX24" s="2" t="s">
        <v>162</v>
      </c>
      <c r="BY24" s="2" t="s">
        <v>442</v>
      </c>
      <c r="BZ24" s="52" t="s">
        <v>143</v>
      </c>
      <c r="CA24" s="51" t="s">
        <v>142</v>
      </c>
      <c r="CB24" s="39" t="s">
        <v>681</v>
      </c>
      <c r="CC24" s="33" t="s">
        <v>443</v>
      </c>
      <c r="CD24" s="33" t="s">
        <v>334</v>
      </c>
      <c r="CE24" s="46" t="s">
        <v>142</v>
      </c>
      <c r="CF24" s="46" t="s">
        <v>142</v>
      </c>
      <c r="CG24" s="46" t="s">
        <v>142</v>
      </c>
      <c r="CH24" s="46" t="s">
        <v>142</v>
      </c>
      <c r="CI24" s="46" t="s">
        <v>142</v>
      </c>
      <c r="CJ24" s="44" t="s">
        <v>143</v>
      </c>
      <c r="CK24" s="46" t="s">
        <v>142</v>
      </c>
      <c r="CL24" s="46" t="s">
        <v>142</v>
      </c>
      <c r="CM24" s="33" t="s">
        <v>142</v>
      </c>
      <c r="CN24" s="46" t="s">
        <v>142</v>
      </c>
      <c r="CO24" s="33" t="s">
        <v>444</v>
      </c>
      <c r="CP24" s="39" t="s">
        <v>679</v>
      </c>
      <c r="CQ24" s="33" t="s">
        <v>149</v>
      </c>
      <c r="CR24" s="33" t="s">
        <v>445</v>
      </c>
      <c r="CS24" s="33" t="s">
        <v>142</v>
      </c>
      <c r="CT24" s="33" t="s">
        <v>142</v>
      </c>
      <c r="CU24" s="33" t="s">
        <v>142</v>
      </c>
      <c r="CV24" s="33" t="s">
        <v>139</v>
      </c>
      <c r="CW24" s="33" t="s">
        <v>142</v>
      </c>
      <c r="CX24" s="33" t="s">
        <v>142</v>
      </c>
      <c r="CY24" s="33">
        <v>0.04</v>
      </c>
      <c r="CZ24" s="33">
        <v>0.12</v>
      </c>
      <c r="DA24" s="33" t="s">
        <v>142</v>
      </c>
      <c r="DB24" s="33">
        <v>0.2</v>
      </c>
      <c r="DC24" s="46" t="s">
        <v>141</v>
      </c>
      <c r="DD24" s="33">
        <v>90</v>
      </c>
      <c r="DE24" s="46" t="s">
        <v>141</v>
      </c>
      <c r="DF24" s="46" t="s">
        <v>141</v>
      </c>
      <c r="DG24" s="33" t="s">
        <v>446</v>
      </c>
      <c r="DH24" s="33" t="s">
        <v>447</v>
      </c>
      <c r="DI24" s="33">
        <v>1</v>
      </c>
      <c r="DJ24" s="46" t="s">
        <v>141</v>
      </c>
      <c r="DK24" s="33" t="s">
        <v>149</v>
      </c>
      <c r="DL24" s="46" t="s">
        <v>141</v>
      </c>
      <c r="DM24" s="33" t="s">
        <v>448</v>
      </c>
      <c r="DN24" s="33" t="s">
        <v>702</v>
      </c>
      <c r="DO24" s="33" t="s">
        <v>449</v>
      </c>
      <c r="DP24" s="33" t="s">
        <v>450</v>
      </c>
      <c r="DQ24" s="33" t="s">
        <v>451</v>
      </c>
    </row>
    <row r="25" spans="1:121" ht="315" x14ac:dyDescent="0.25">
      <c r="A25" s="43">
        <f t="shared" si="13"/>
        <v>22</v>
      </c>
      <c r="B25" s="33" t="s">
        <v>452</v>
      </c>
      <c r="C25" s="32">
        <v>2014</v>
      </c>
      <c r="D25" s="33" t="s">
        <v>453</v>
      </c>
      <c r="E25" s="33" t="s">
        <v>454</v>
      </c>
      <c r="F25" s="33" t="s">
        <v>455</v>
      </c>
      <c r="G25" s="39" t="s">
        <v>742</v>
      </c>
      <c r="H25" s="33" t="s">
        <v>456</v>
      </c>
      <c r="I25" s="33" t="s">
        <v>457</v>
      </c>
      <c r="J25" s="33" t="s">
        <v>139</v>
      </c>
      <c r="K25" s="33" t="s">
        <v>139</v>
      </c>
      <c r="L25" s="33" t="s">
        <v>140</v>
      </c>
      <c r="M25" s="33" t="s">
        <v>140</v>
      </c>
      <c r="N25" s="33" t="s">
        <v>140</v>
      </c>
      <c r="O25" s="33" t="s">
        <v>140</v>
      </c>
      <c r="P25" s="33" t="s">
        <v>140</v>
      </c>
      <c r="Q25" s="33" t="s">
        <v>140</v>
      </c>
      <c r="R25" s="33" t="s">
        <v>140</v>
      </c>
      <c r="S25" s="33" t="s">
        <v>140</v>
      </c>
      <c r="T25" s="33" t="s">
        <v>139</v>
      </c>
      <c r="U25" s="33" t="s">
        <v>139</v>
      </c>
      <c r="V25" s="33" t="s">
        <v>139</v>
      </c>
      <c r="W25" s="33" t="s">
        <v>140</v>
      </c>
      <c r="X25" s="33" t="s">
        <v>139</v>
      </c>
      <c r="Y25" s="33" t="s">
        <v>139</v>
      </c>
      <c r="Z25" s="33" t="s">
        <v>139</v>
      </c>
      <c r="AA25" s="33" t="s">
        <v>139</v>
      </c>
      <c r="AB25" s="33" t="s">
        <v>140</v>
      </c>
      <c r="AC25" s="33" t="s">
        <v>139</v>
      </c>
      <c r="AD25" s="33" t="s">
        <v>139</v>
      </c>
      <c r="AE25" s="33" t="s">
        <v>140</v>
      </c>
      <c r="AF25" s="34">
        <f t="shared" si="0"/>
        <v>11</v>
      </c>
      <c r="AG25" s="34">
        <f t="shared" si="1"/>
        <v>11</v>
      </c>
      <c r="AH25" s="34">
        <f t="shared" si="2"/>
        <v>0</v>
      </c>
      <c r="AI25" s="35">
        <f t="shared" si="3"/>
        <v>0.5</v>
      </c>
      <c r="AJ25" s="33" t="s">
        <v>139</v>
      </c>
      <c r="AK25" s="33" t="s">
        <v>139</v>
      </c>
      <c r="AL25" s="33" t="s">
        <v>140</v>
      </c>
      <c r="AM25" s="33" t="s">
        <v>139</v>
      </c>
      <c r="AN25" s="33" t="s">
        <v>139</v>
      </c>
      <c r="AO25" s="33" t="s">
        <v>139</v>
      </c>
      <c r="AP25" s="33" t="s">
        <v>139</v>
      </c>
      <c r="AQ25" s="33" t="s">
        <v>140</v>
      </c>
      <c r="AR25" s="33" t="s">
        <v>140</v>
      </c>
      <c r="AS25" s="33" t="s">
        <v>139</v>
      </c>
      <c r="AT25" s="33" t="s">
        <v>140</v>
      </c>
      <c r="AU25" s="33" t="s">
        <v>139</v>
      </c>
      <c r="AV25" s="33" t="s">
        <v>140</v>
      </c>
      <c r="AW25" s="33" t="s">
        <v>140</v>
      </c>
      <c r="AX25" s="33" t="s">
        <v>139</v>
      </c>
      <c r="AY25" s="33" t="s">
        <v>139</v>
      </c>
      <c r="AZ25" s="34">
        <f t="shared" si="4"/>
        <v>12</v>
      </c>
      <c r="BA25" s="34">
        <f t="shared" si="5"/>
        <v>7</v>
      </c>
      <c r="BB25" s="34">
        <f t="shared" si="6"/>
        <v>0</v>
      </c>
      <c r="BC25" s="35">
        <f t="shared" si="7"/>
        <v>0.63157894736842102</v>
      </c>
      <c r="BD25" s="36">
        <f t="shared" si="8"/>
        <v>0.56097560975609762</v>
      </c>
      <c r="BE25" s="33" t="s">
        <v>140</v>
      </c>
      <c r="BF25" s="33" t="s">
        <v>180</v>
      </c>
      <c r="BG25" s="33" t="s">
        <v>140</v>
      </c>
      <c r="BH25" s="33" t="s">
        <v>140</v>
      </c>
      <c r="BI25" s="33" t="s">
        <v>140</v>
      </c>
      <c r="BJ25" s="33" t="s">
        <v>140</v>
      </c>
      <c r="BK25" s="33" t="s">
        <v>140</v>
      </c>
      <c r="BL25" s="33" t="s">
        <v>139</v>
      </c>
      <c r="BM25" s="33" t="s">
        <v>139</v>
      </c>
      <c r="BN25" s="33" t="s">
        <v>139</v>
      </c>
      <c r="BO25" s="34">
        <f t="shared" ref="BO25:BO27" si="20">COUNTIF(BE25:BN25,"YES")</f>
        <v>3</v>
      </c>
      <c r="BP25" s="34">
        <f t="shared" ref="BP25:BP27" si="21">COUNTIF(BE25:BN25,"NO")</f>
        <v>6</v>
      </c>
      <c r="BQ25" s="34">
        <f t="shared" ref="BQ25:BQ27" si="22">COUNTIF(BE25:BN25,"UNCLEAR")</f>
        <v>1</v>
      </c>
      <c r="BR25" s="37">
        <f t="shared" si="12"/>
        <v>0.33333333333333331</v>
      </c>
      <c r="BS25" s="21" t="s">
        <v>142</v>
      </c>
      <c r="BT25" s="21" t="s">
        <v>143</v>
      </c>
      <c r="BU25" s="21" t="s">
        <v>142</v>
      </c>
      <c r="BV25" s="21" t="s">
        <v>142</v>
      </c>
      <c r="BW25" s="21" t="s">
        <v>142</v>
      </c>
      <c r="BX25" s="2" t="s">
        <v>458</v>
      </c>
      <c r="BY25" s="2" t="s">
        <v>459</v>
      </c>
      <c r="BZ25" s="52" t="s">
        <v>143</v>
      </c>
      <c r="CA25" s="51" t="s">
        <v>142</v>
      </c>
      <c r="CB25" s="39" t="s">
        <v>681</v>
      </c>
      <c r="CC25" s="33" t="s">
        <v>460</v>
      </c>
      <c r="CD25" s="33" t="s">
        <v>287</v>
      </c>
      <c r="CE25" s="46" t="s">
        <v>142</v>
      </c>
      <c r="CF25" s="46" t="s">
        <v>142</v>
      </c>
      <c r="CG25" s="46" t="s">
        <v>142</v>
      </c>
      <c r="CH25" s="46" t="s">
        <v>142</v>
      </c>
      <c r="CI25" s="46" t="s">
        <v>142</v>
      </c>
      <c r="CJ25" s="46" t="s">
        <v>142</v>
      </c>
      <c r="CK25" s="46" t="s">
        <v>142</v>
      </c>
      <c r="CL25" s="46" t="s">
        <v>142</v>
      </c>
      <c r="CM25" s="33" t="s">
        <v>142</v>
      </c>
      <c r="CN25" s="44" t="s">
        <v>143</v>
      </c>
      <c r="CO25" s="32" t="s">
        <v>461</v>
      </c>
      <c r="CP25" s="48" t="s">
        <v>676</v>
      </c>
      <c r="CQ25" s="33" t="s">
        <v>142</v>
      </c>
      <c r="CR25" s="33" t="s">
        <v>462</v>
      </c>
      <c r="CS25" s="33" t="s">
        <v>139</v>
      </c>
      <c r="CT25" s="33" t="s">
        <v>142</v>
      </c>
      <c r="CU25" s="33" t="s">
        <v>142</v>
      </c>
      <c r="CV25" s="33" t="s">
        <v>142</v>
      </c>
      <c r="CW25" s="33" t="s">
        <v>142</v>
      </c>
      <c r="CX25" s="33" t="s">
        <v>142</v>
      </c>
      <c r="CY25" s="33">
        <v>0.3</v>
      </c>
      <c r="CZ25" s="33">
        <v>0.5</v>
      </c>
      <c r="DA25" s="33" t="s">
        <v>142</v>
      </c>
      <c r="DB25" s="33" t="s">
        <v>142</v>
      </c>
      <c r="DC25" s="45" t="s">
        <v>141</v>
      </c>
      <c r="DD25" s="33">
        <v>4</v>
      </c>
      <c r="DE25" s="33" t="s">
        <v>141</v>
      </c>
      <c r="DF25" s="33" t="s">
        <v>141</v>
      </c>
      <c r="DG25" s="33">
        <v>3</v>
      </c>
      <c r="DH25" s="33" t="s">
        <v>463</v>
      </c>
      <c r="DI25" s="33">
        <v>1</v>
      </c>
      <c r="DJ25" s="46" t="s">
        <v>141</v>
      </c>
      <c r="DK25" s="33" t="s">
        <v>464</v>
      </c>
      <c r="DL25" s="33" t="s">
        <v>465</v>
      </c>
      <c r="DM25" s="33" t="s">
        <v>466</v>
      </c>
      <c r="DN25" s="33" t="s">
        <v>142</v>
      </c>
      <c r="DO25" s="33" t="s">
        <v>467</v>
      </c>
      <c r="DP25" s="33" t="s">
        <v>366</v>
      </c>
      <c r="DQ25" s="33"/>
    </row>
    <row r="26" spans="1:121" ht="267.75" x14ac:dyDescent="0.25">
      <c r="A26" s="43">
        <f t="shared" si="13"/>
        <v>23</v>
      </c>
      <c r="B26" s="33" t="s">
        <v>468</v>
      </c>
      <c r="C26" s="32">
        <v>2014</v>
      </c>
      <c r="D26" s="33" t="s">
        <v>327</v>
      </c>
      <c r="E26" s="33" t="s">
        <v>469</v>
      </c>
      <c r="F26" s="33" t="s">
        <v>470</v>
      </c>
      <c r="G26" s="39" t="s">
        <v>725</v>
      </c>
      <c r="H26" s="33" t="s">
        <v>471</v>
      </c>
      <c r="I26" s="39" t="s">
        <v>730</v>
      </c>
      <c r="J26" s="33" t="s">
        <v>139</v>
      </c>
      <c r="K26" s="33" t="s">
        <v>139</v>
      </c>
      <c r="L26" s="33" t="s">
        <v>139</v>
      </c>
      <c r="M26" s="33" t="s">
        <v>140</v>
      </c>
      <c r="N26" s="33" t="s">
        <v>140</v>
      </c>
      <c r="O26" s="33" t="s">
        <v>139</v>
      </c>
      <c r="P26" s="33" t="s">
        <v>139</v>
      </c>
      <c r="Q26" s="33" t="s">
        <v>140</v>
      </c>
      <c r="R26" s="33" t="s">
        <v>140</v>
      </c>
      <c r="S26" s="33" t="s">
        <v>140</v>
      </c>
      <c r="T26" s="33" t="s">
        <v>139</v>
      </c>
      <c r="U26" s="33" t="s">
        <v>139</v>
      </c>
      <c r="V26" s="33" t="s">
        <v>140</v>
      </c>
      <c r="W26" s="33" t="s">
        <v>140</v>
      </c>
      <c r="X26" s="33" t="s">
        <v>140</v>
      </c>
      <c r="Y26" s="33" t="s">
        <v>140</v>
      </c>
      <c r="Z26" s="33" t="s">
        <v>139</v>
      </c>
      <c r="AA26" s="33" t="s">
        <v>139</v>
      </c>
      <c r="AB26" s="33" t="s">
        <v>141</v>
      </c>
      <c r="AC26" s="33" t="s">
        <v>139</v>
      </c>
      <c r="AD26" s="33" t="s">
        <v>139</v>
      </c>
      <c r="AE26" s="33" t="s">
        <v>140</v>
      </c>
      <c r="AF26" s="34">
        <f t="shared" si="0"/>
        <v>11</v>
      </c>
      <c r="AG26" s="34">
        <f t="shared" si="1"/>
        <v>10</v>
      </c>
      <c r="AH26" s="34">
        <f t="shared" si="2"/>
        <v>1</v>
      </c>
      <c r="AI26" s="35">
        <f t="shared" si="3"/>
        <v>0.52380952380952384</v>
      </c>
      <c r="AJ26" s="33" t="s">
        <v>139</v>
      </c>
      <c r="AK26" s="33" t="s">
        <v>139</v>
      </c>
      <c r="AL26" s="33" t="s">
        <v>139</v>
      </c>
      <c r="AM26" s="33" t="s">
        <v>139</v>
      </c>
      <c r="AN26" s="33" t="s">
        <v>139</v>
      </c>
      <c r="AO26" s="33" t="s">
        <v>141</v>
      </c>
      <c r="AP26" s="33" t="s">
        <v>139</v>
      </c>
      <c r="AQ26" s="33" t="s">
        <v>139</v>
      </c>
      <c r="AR26" s="33" t="s">
        <v>141</v>
      </c>
      <c r="AS26" s="33" t="s">
        <v>139</v>
      </c>
      <c r="AT26" s="33" t="s">
        <v>139</v>
      </c>
      <c r="AU26" s="33" t="s">
        <v>139</v>
      </c>
      <c r="AV26" s="33" t="s">
        <v>140</v>
      </c>
      <c r="AW26" s="33" t="s">
        <v>140</v>
      </c>
      <c r="AX26" s="33" t="s">
        <v>139</v>
      </c>
      <c r="AY26" s="33" t="s">
        <v>139</v>
      </c>
      <c r="AZ26" s="34">
        <f t="shared" si="4"/>
        <v>14</v>
      </c>
      <c r="BA26" s="34">
        <f t="shared" si="5"/>
        <v>3</v>
      </c>
      <c r="BB26" s="34">
        <f t="shared" si="6"/>
        <v>2</v>
      </c>
      <c r="BC26" s="35">
        <f t="shared" si="7"/>
        <v>0.82352941176470584</v>
      </c>
      <c r="BD26" s="36">
        <f t="shared" si="8"/>
        <v>0.65789473684210531</v>
      </c>
      <c r="BE26" s="33" t="s">
        <v>140</v>
      </c>
      <c r="BF26" s="33" t="s">
        <v>140</v>
      </c>
      <c r="BG26" s="33" t="s">
        <v>140</v>
      </c>
      <c r="BH26" s="33" t="s">
        <v>139</v>
      </c>
      <c r="BI26" s="33" t="s">
        <v>140</v>
      </c>
      <c r="BJ26" s="33" t="s">
        <v>140</v>
      </c>
      <c r="BK26" s="33" t="s">
        <v>140</v>
      </c>
      <c r="BL26" s="33" t="s">
        <v>139</v>
      </c>
      <c r="BM26" s="33" t="s">
        <v>139</v>
      </c>
      <c r="BN26" s="33" t="s">
        <v>139</v>
      </c>
      <c r="BO26" s="34">
        <f t="shared" si="20"/>
        <v>4</v>
      </c>
      <c r="BP26" s="34">
        <f t="shared" si="21"/>
        <v>6</v>
      </c>
      <c r="BQ26" s="34">
        <f t="shared" si="22"/>
        <v>0</v>
      </c>
      <c r="BR26" s="37">
        <f t="shared" si="12"/>
        <v>0.4</v>
      </c>
      <c r="BS26" s="21" t="s">
        <v>142</v>
      </c>
      <c r="BT26" s="21" t="s">
        <v>142</v>
      </c>
      <c r="BU26" s="21" t="s">
        <v>143</v>
      </c>
      <c r="BV26" s="21" t="s">
        <v>142</v>
      </c>
      <c r="BW26" s="21" t="s">
        <v>142</v>
      </c>
      <c r="BX26" s="2" t="s">
        <v>162</v>
      </c>
      <c r="BY26" s="2" t="s">
        <v>472</v>
      </c>
      <c r="BZ26" s="52" t="s">
        <v>143</v>
      </c>
      <c r="CA26" s="51" t="s">
        <v>142</v>
      </c>
      <c r="CB26" s="39" t="s">
        <v>681</v>
      </c>
      <c r="CC26" s="33" t="s">
        <v>432</v>
      </c>
      <c r="CD26" s="33" t="s">
        <v>473</v>
      </c>
      <c r="CE26" s="46" t="s">
        <v>142</v>
      </c>
      <c r="CF26" s="46" t="s">
        <v>142</v>
      </c>
      <c r="CG26" s="46" t="s">
        <v>142</v>
      </c>
      <c r="CH26" s="46" t="s">
        <v>142</v>
      </c>
      <c r="CI26" s="44" t="s">
        <v>143</v>
      </c>
      <c r="CJ26" s="46" t="s">
        <v>142</v>
      </c>
      <c r="CK26" s="46" t="s">
        <v>142</v>
      </c>
      <c r="CL26" s="46" t="s">
        <v>142</v>
      </c>
      <c r="CM26" s="33" t="s">
        <v>142</v>
      </c>
      <c r="CN26" s="46" t="s">
        <v>142</v>
      </c>
      <c r="CO26" s="33" t="s">
        <v>474</v>
      </c>
      <c r="CP26" s="39" t="s">
        <v>679</v>
      </c>
      <c r="CQ26" s="33" t="s">
        <v>149</v>
      </c>
      <c r="CR26" s="33" t="s">
        <v>475</v>
      </c>
      <c r="CS26" s="33" t="s">
        <v>142</v>
      </c>
      <c r="CT26" s="33" t="s">
        <v>142</v>
      </c>
      <c r="CU26" s="33" t="s">
        <v>142</v>
      </c>
      <c r="CV26" s="33" t="s">
        <v>142</v>
      </c>
      <c r="CW26" s="33" t="s">
        <v>142</v>
      </c>
      <c r="CX26" s="33" t="s">
        <v>142</v>
      </c>
      <c r="CY26" s="33" t="s">
        <v>476</v>
      </c>
      <c r="CZ26" s="33">
        <v>0.8</v>
      </c>
      <c r="DA26" s="33" t="s">
        <v>142</v>
      </c>
      <c r="DB26" s="33" t="s">
        <v>142</v>
      </c>
      <c r="DC26" s="45" t="s">
        <v>141</v>
      </c>
      <c r="DD26" s="33">
        <v>300</v>
      </c>
      <c r="DE26" s="33" t="s">
        <v>141</v>
      </c>
      <c r="DF26" s="33" t="s">
        <v>141</v>
      </c>
      <c r="DG26" s="33">
        <v>1</v>
      </c>
      <c r="DH26" s="46" t="s">
        <v>141</v>
      </c>
      <c r="DI26" s="33">
        <v>1</v>
      </c>
      <c r="DJ26" s="46" t="s">
        <v>141</v>
      </c>
      <c r="DK26" s="33" t="s">
        <v>149</v>
      </c>
      <c r="DL26" s="46" t="s">
        <v>141</v>
      </c>
      <c r="DM26" s="33" t="s">
        <v>477</v>
      </c>
      <c r="DN26" s="33" t="s">
        <v>478</v>
      </c>
      <c r="DO26" s="33" t="s">
        <v>479</v>
      </c>
      <c r="DP26" s="33" t="s">
        <v>480</v>
      </c>
      <c r="DQ26" s="33" t="s">
        <v>481</v>
      </c>
    </row>
    <row r="27" spans="1:121" ht="409.5" x14ac:dyDescent="0.25">
      <c r="A27" s="43">
        <f t="shared" si="13"/>
        <v>24</v>
      </c>
      <c r="B27" s="33" t="s">
        <v>482</v>
      </c>
      <c r="C27" s="32">
        <v>2014</v>
      </c>
      <c r="D27" s="33" t="s">
        <v>483</v>
      </c>
      <c r="E27" s="33" t="s">
        <v>484</v>
      </c>
      <c r="F27" s="33" t="s">
        <v>485</v>
      </c>
      <c r="G27" s="39" t="s">
        <v>726</v>
      </c>
      <c r="H27" s="39" t="s">
        <v>751</v>
      </c>
      <c r="I27" s="39" t="s">
        <v>729</v>
      </c>
      <c r="J27" s="33" t="s">
        <v>139</v>
      </c>
      <c r="K27" s="33" t="s">
        <v>139</v>
      </c>
      <c r="L27" s="33" t="s">
        <v>140</v>
      </c>
      <c r="M27" s="33" t="s">
        <v>140</v>
      </c>
      <c r="N27" s="33" t="s">
        <v>140</v>
      </c>
      <c r="O27" s="33" t="s">
        <v>140</v>
      </c>
      <c r="P27" s="33" t="s">
        <v>140</v>
      </c>
      <c r="Q27" s="33" t="s">
        <v>140</v>
      </c>
      <c r="R27" s="33" t="s">
        <v>140</v>
      </c>
      <c r="S27" s="33" t="s">
        <v>140</v>
      </c>
      <c r="T27" s="33" t="s">
        <v>139</v>
      </c>
      <c r="U27" s="33" t="s">
        <v>139</v>
      </c>
      <c r="V27" s="33" t="s">
        <v>140</v>
      </c>
      <c r="W27" s="33" t="s">
        <v>140</v>
      </c>
      <c r="X27" s="33" t="s">
        <v>139</v>
      </c>
      <c r="Y27" s="33" t="s">
        <v>140</v>
      </c>
      <c r="Z27" s="33" t="s">
        <v>139</v>
      </c>
      <c r="AA27" s="33" t="s">
        <v>139</v>
      </c>
      <c r="AB27" s="33" t="s">
        <v>141</v>
      </c>
      <c r="AC27" s="33" t="s">
        <v>139</v>
      </c>
      <c r="AD27" s="33" t="s">
        <v>140</v>
      </c>
      <c r="AE27" s="33" t="s">
        <v>140</v>
      </c>
      <c r="AF27" s="34">
        <f t="shared" si="0"/>
        <v>8</v>
      </c>
      <c r="AG27" s="34">
        <f t="shared" si="1"/>
        <v>13</v>
      </c>
      <c r="AH27" s="34">
        <f t="shared" si="2"/>
        <v>1</v>
      </c>
      <c r="AI27" s="35">
        <f t="shared" si="3"/>
        <v>0.38095238095238093</v>
      </c>
      <c r="AJ27" s="33" t="s">
        <v>139</v>
      </c>
      <c r="AK27" s="33" t="s">
        <v>139</v>
      </c>
      <c r="AL27" s="33" t="s">
        <v>140</v>
      </c>
      <c r="AM27" s="33" t="s">
        <v>139</v>
      </c>
      <c r="AN27" s="33" t="s">
        <v>139</v>
      </c>
      <c r="AO27" s="33" t="s">
        <v>141</v>
      </c>
      <c r="AP27" s="33" t="s">
        <v>139</v>
      </c>
      <c r="AQ27" s="33" t="s">
        <v>139</v>
      </c>
      <c r="AR27" s="33" t="s">
        <v>141</v>
      </c>
      <c r="AS27" s="33" t="s">
        <v>139</v>
      </c>
      <c r="AT27" s="33" t="s">
        <v>140</v>
      </c>
      <c r="AU27" s="33" t="s">
        <v>139</v>
      </c>
      <c r="AV27" s="33" t="s">
        <v>140</v>
      </c>
      <c r="AW27" s="33" t="s">
        <v>140</v>
      </c>
      <c r="AX27" s="33" t="s">
        <v>140</v>
      </c>
      <c r="AY27" s="33" t="s">
        <v>139</v>
      </c>
      <c r="AZ27" s="34">
        <f t="shared" si="4"/>
        <v>10</v>
      </c>
      <c r="BA27" s="34">
        <f t="shared" si="5"/>
        <v>7</v>
      </c>
      <c r="BB27" s="34">
        <f t="shared" si="6"/>
        <v>2</v>
      </c>
      <c r="BC27" s="35">
        <f t="shared" si="7"/>
        <v>0.58823529411764708</v>
      </c>
      <c r="BD27" s="36">
        <f t="shared" si="8"/>
        <v>0.47368421052631576</v>
      </c>
      <c r="BE27" s="33" t="s">
        <v>140</v>
      </c>
      <c r="BF27" s="33" t="s">
        <v>180</v>
      </c>
      <c r="BG27" s="33" t="s">
        <v>140</v>
      </c>
      <c r="BH27" s="33" t="s">
        <v>139</v>
      </c>
      <c r="BI27" s="33" t="s">
        <v>140</v>
      </c>
      <c r="BJ27" s="33" t="s">
        <v>140</v>
      </c>
      <c r="BK27" s="33" t="s">
        <v>140</v>
      </c>
      <c r="BL27" s="33" t="s">
        <v>180</v>
      </c>
      <c r="BM27" s="33" t="s">
        <v>139</v>
      </c>
      <c r="BN27" s="33" t="s">
        <v>139</v>
      </c>
      <c r="BO27" s="34">
        <f t="shared" si="20"/>
        <v>3</v>
      </c>
      <c r="BP27" s="34">
        <f t="shared" si="21"/>
        <v>5</v>
      </c>
      <c r="BQ27" s="34">
        <f t="shared" si="22"/>
        <v>2</v>
      </c>
      <c r="BR27" s="37">
        <f t="shared" si="12"/>
        <v>0.375</v>
      </c>
      <c r="BS27" s="21" t="s">
        <v>142</v>
      </c>
      <c r="BT27" s="21" t="s">
        <v>142</v>
      </c>
      <c r="BU27" s="21" t="s">
        <v>143</v>
      </c>
      <c r="BV27" s="21" t="s">
        <v>142</v>
      </c>
      <c r="BW27" s="21" t="s">
        <v>142</v>
      </c>
      <c r="BX27" s="2" t="s">
        <v>162</v>
      </c>
      <c r="BY27" s="2" t="s">
        <v>486</v>
      </c>
      <c r="BZ27" s="51" t="s">
        <v>142</v>
      </c>
      <c r="CA27" s="52" t="s">
        <v>143</v>
      </c>
      <c r="CB27" s="39" t="s">
        <v>681</v>
      </c>
      <c r="CC27" s="33" t="s">
        <v>487</v>
      </c>
      <c r="CD27" s="33" t="s">
        <v>488</v>
      </c>
      <c r="CE27" s="46" t="s">
        <v>142</v>
      </c>
      <c r="CF27" s="46" t="s">
        <v>142</v>
      </c>
      <c r="CG27" s="46" t="s">
        <v>142</v>
      </c>
      <c r="CH27" s="46" t="s">
        <v>142</v>
      </c>
      <c r="CI27" s="46" t="s">
        <v>142</v>
      </c>
      <c r="CJ27" s="44" t="s">
        <v>143</v>
      </c>
      <c r="CK27" s="46" t="s">
        <v>142</v>
      </c>
      <c r="CL27" s="46" t="s">
        <v>142</v>
      </c>
      <c r="CM27" s="33" t="s">
        <v>142</v>
      </c>
      <c r="CN27" s="46" t="s">
        <v>142</v>
      </c>
      <c r="CO27" s="33" t="s">
        <v>335</v>
      </c>
      <c r="CP27" s="39" t="s">
        <v>678</v>
      </c>
      <c r="CQ27" s="39" t="s">
        <v>715</v>
      </c>
      <c r="CR27" s="33" t="s">
        <v>489</v>
      </c>
      <c r="CS27" s="33" t="s">
        <v>142</v>
      </c>
      <c r="CT27" s="33" t="s">
        <v>142</v>
      </c>
      <c r="CU27" s="33" t="s">
        <v>142</v>
      </c>
      <c r="CV27" s="33" t="s">
        <v>142</v>
      </c>
      <c r="CW27" s="33" t="s">
        <v>139</v>
      </c>
      <c r="CX27" s="33" t="s">
        <v>142</v>
      </c>
      <c r="CY27" s="33" t="s">
        <v>490</v>
      </c>
      <c r="CZ27" s="33">
        <v>0.5</v>
      </c>
      <c r="DA27" s="33">
        <v>0.13</v>
      </c>
      <c r="DB27" s="33">
        <v>0.14000000000000001</v>
      </c>
      <c r="DC27" s="45" t="s">
        <v>141</v>
      </c>
      <c r="DD27" s="33">
        <v>300</v>
      </c>
      <c r="DE27" s="33" t="s">
        <v>141</v>
      </c>
      <c r="DF27" s="33" t="s">
        <v>141</v>
      </c>
      <c r="DG27" s="33">
        <v>1</v>
      </c>
      <c r="DH27" s="46" t="s">
        <v>141</v>
      </c>
      <c r="DI27" s="33">
        <v>1</v>
      </c>
      <c r="DJ27" s="46" t="s">
        <v>141</v>
      </c>
      <c r="DK27" s="33" t="s">
        <v>149</v>
      </c>
      <c r="DL27" s="46" t="s">
        <v>141</v>
      </c>
      <c r="DM27" s="33" t="s">
        <v>491</v>
      </c>
      <c r="DN27" s="33" t="s">
        <v>492</v>
      </c>
      <c r="DO27" s="33" t="s">
        <v>493</v>
      </c>
      <c r="DP27" s="33" t="s">
        <v>494</v>
      </c>
      <c r="DQ27" s="33" t="s">
        <v>495</v>
      </c>
    </row>
    <row r="28" spans="1:121" ht="173.25" x14ac:dyDescent="0.25">
      <c r="A28" s="43">
        <f t="shared" si="13"/>
        <v>25</v>
      </c>
      <c r="B28" s="33" t="s">
        <v>496</v>
      </c>
      <c r="C28" s="32">
        <v>2015</v>
      </c>
      <c r="D28" s="33" t="s">
        <v>369</v>
      </c>
      <c r="E28" s="33" t="s">
        <v>497</v>
      </c>
      <c r="F28" s="33" t="s">
        <v>498</v>
      </c>
      <c r="G28" s="39" t="s">
        <v>725</v>
      </c>
      <c r="H28" s="39" t="s">
        <v>752</v>
      </c>
      <c r="I28" s="39" t="s">
        <v>728</v>
      </c>
      <c r="J28" s="33" t="s">
        <v>139</v>
      </c>
      <c r="K28" s="33" t="s">
        <v>139</v>
      </c>
      <c r="L28" s="33" t="s">
        <v>140</v>
      </c>
      <c r="M28" s="33" t="s">
        <v>140</v>
      </c>
      <c r="N28" s="33" t="s">
        <v>140</v>
      </c>
      <c r="O28" s="33" t="s">
        <v>140</v>
      </c>
      <c r="P28" s="33" t="s">
        <v>140</v>
      </c>
      <c r="Q28" s="33" t="s">
        <v>140</v>
      </c>
      <c r="R28" s="33" t="s">
        <v>140</v>
      </c>
      <c r="S28" s="33" t="s">
        <v>140</v>
      </c>
      <c r="T28" s="33" t="s">
        <v>139</v>
      </c>
      <c r="U28" s="33" t="s">
        <v>139</v>
      </c>
      <c r="V28" s="33" t="s">
        <v>139</v>
      </c>
      <c r="W28" s="33" t="s">
        <v>140</v>
      </c>
      <c r="X28" s="33" t="s">
        <v>140</v>
      </c>
      <c r="Y28" s="33" t="s">
        <v>140</v>
      </c>
      <c r="Z28" s="33" t="s">
        <v>140</v>
      </c>
      <c r="AA28" s="33" t="s">
        <v>139</v>
      </c>
      <c r="AB28" s="33" t="s">
        <v>141</v>
      </c>
      <c r="AC28" s="33" t="s">
        <v>140</v>
      </c>
      <c r="AD28" s="33" t="s">
        <v>140</v>
      </c>
      <c r="AE28" s="33" t="s">
        <v>140</v>
      </c>
      <c r="AF28" s="34">
        <f t="shared" si="0"/>
        <v>6</v>
      </c>
      <c r="AG28" s="34">
        <f t="shared" si="1"/>
        <v>15</v>
      </c>
      <c r="AH28" s="34">
        <f t="shared" si="2"/>
        <v>1</v>
      </c>
      <c r="AI28" s="35">
        <f t="shared" si="3"/>
        <v>0.2857142857142857</v>
      </c>
      <c r="AJ28" s="33" t="s">
        <v>140</v>
      </c>
      <c r="AK28" s="33" t="s">
        <v>139</v>
      </c>
      <c r="AL28" s="33" t="s">
        <v>140</v>
      </c>
      <c r="AM28" s="33" t="s">
        <v>139</v>
      </c>
      <c r="AN28" s="33" t="s">
        <v>139</v>
      </c>
      <c r="AO28" s="33" t="s">
        <v>141</v>
      </c>
      <c r="AP28" s="33" t="s">
        <v>141</v>
      </c>
      <c r="AQ28" s="33" t="s">
        <v>141</v>
      </c>
      <c r="AR28" s="33" t="s">
        <v>141</v>
      </c>
      <c r="AS28" s="33" t="s">
        <v>139</v>
      </c>
      <c r="AT28" s="33" t="s">
        <v>140</v>
      </c>
      <c r="AU28" s="33" t="s">
        <v>139</v>
      </c>
      <c r="AV28" s="33" t="s">
        <v>140</v>
      </c>
      <c r="AW28" s="33" t="s">
        <v>140</v>
      </c>
      <c r="AX28" s="33" t="s">
        <v>139</v>
      </c>
      <c r="AY28" s="33" t="s">
        <v>140</v>
      </c>
      <c r="AZ28" s="34">
        <f t="shared" si="4"/>
        <v>6</v>
      </c>
      <c r="BA28" s="34">
        <f t="shared" si="5"/>
        <v>9</v>
      </c>
      <c r="BB28" s="34">
        <f t="shared" si="6"/>
        <v>4</v>
      </c>
      <c r="BC28" s="35">
        <f t="shared" si="7"/>
        <v>0.4</v>
      </c>
      <c r="BD28" s="36">
        <f t="shared" si="8"/>
        <v>0.33333333333333331</v>
      </c>
      <c r="BE28" s="33" t="s">
        <v>140</v>
      </c>
      <c r="BF28" s="33" t="s">
        <v>140</v>
      </c>
      <c r="BG28" s="33" t="s">
        <v>140</v>
      </c>
      <c r="BH28" s="33" t="s">
        <v>139</v>
      </c>
      <c r="BI28" s="33" t="s">
        <v>140</v>
      </c>
      <c r="BJ28" s="33" t="s">
        <v>140</v>
      </c>
      <c r="BK28" s="33" t="s">
        <v>140</v>
      </c>
      <c r="BL28" s="33" t="s">
        <v>140</v>
      </c>
      <c r="BM28" s="33" t="s">
        <v>140</v>
      </c>
      <c r="BN28" s="33" t="s">
        <v>139</v>
      </c>
      <c r="BO28" s="34">
        <f>COUNTIF(BE28:BN28,"YES")</f>
        <v>2</v>
      </c>
      <c r="BP28" s="34">
        <f>COUNTIF(BE28:BN28,"NO")</f>
        <v>8</v>
      </c>
      <c r="BQ28" s="34">
        <f>COUNTIF(BE28:BN28,"UNCLEAR")</f>
        <v>0</v>
      </c>
      <c r="BR28" s="37">
        <f t="shared" si="12"/>
        <v>0.2</v>
      </c>
      <c r="BS28" s="21" t="s">
        <v>142</v>
      </c>
      <c r="BT28" s="21" t="s">
        <v>142</v>
      </c>
      <c r="BU28" s="21" t="s">
        <v>142</v>
      </c>
      <c r="BV28" s="21" t="s">
        <v>142</v>
      </c>
      <c r="BW28" s="21" t="s">
        <v>143</v>
      </c>
      <c r="BX28" s="2" t="s">
        <v>144</v>
      </c>
      <c r="BY28" s="2" t="s">
        <v>499</v>
      </c>
      <c r="BZ28" s="51" t="s">
        <v>142</v>
      </c>
      <c r="CA28" s="52" t="s">
        <v>143</v>
      </c>
      <c r="CB28" s="33" t="s">
        <v>500</v>
      </c>
      <c r="CC28" s="33" t="s">
        <v>432</v>
      </c>
      <c r="CD28" s="33" t="s">
        <v>488</v>
      </c>
      <c r="CE28" s="46" t="s">
        <v>142</v>
      </c>
      <c r="CF28" s="44" t="s">
        <v>143</v>
      </c>
      <c r="CG28" s="46" t="s">
        <v>142</v>
      </c>
      <c r="CH28" s="46" t="s">
        <v>142</v>
      </c>
      <c r="CI28" s="46" t="s">
        <v>142</v>
      </c>
      <c r="CJ28" s="46" t="s">
        <v>142</v>
      </c>
      <c r="CK28" s="46" t="s">
        <v>142</v>
      </c>
      <c r="CL28" s="46" t="s">
        <v>142</v>
      </c>
      <c r="CM28" s="33" t="s">
        <v>142</v>
      </c>
      <c r="CN28" s="46" t="s">
        <v>142</v>
      </c>
      <c r="CO28" s="47" t="s">
        <v>501</v>
      </c>
      <c r="CP28" s="49" t="s">
        <v>677</v>
      </c>
      <c r="CQ28" s="47" t="s">
        <v>149</v>
      </c>
      <c r="CR28" s="47" t="s">
        <v>502</v>
      </c>
      <c r="CS28" s="33" t="s">
        <v>142</v>
      </c>
      <c r="CT28" s="33" t="s">
        <v>142</v>
      </c>
      <c r="CU28" s="47" t="s">
        <v>139</v>
      </c>
      <c r="CV28" s="33" t="s">
        <v>142</v>
      </c>
      <c r="CW28" s="33" t="s">
        <v>142</v>
      </c>
      <c r="CX28" s="33" t="s">
        <v>142</v>
      </c>
      <c r="CY28" s="33">
        <v>1.1000000000000001</v>
      </c>
      <c r="CZ28" s="33">
        <v>105</v>
      </c>
      <c r="DA28" s="33">
        <v>15.7</v>
      </c>
      <c r="DB28" s="33">
        <v>100</v>
      </c>
      <c r="DC28" s="45" t="s">
        <v>503</v>
      </c>
      <c r="DD28" s="33">
        <v>100</v>
      </c>
      <c r="DE28" s="33">
        <v>1</v>
      </c>
      <c r="DF28" s="33" t="s">
        <v>504</v>
      </c>
      <c r="DG28" s="33" t="s">
        <v>505</v>
      </c>
      <c r="DH28" s="33" t="s">
        <v>503</v>
      </c>
      <c r="DI28" s="33">
        <v>1</v>
      </c>
      <c r="DJ28" s="46" t="s">
        <v>141</v>
      </c>
      <c r="DK28" s="33" t="s">
        <v>149</v>
      </c>
      <c r="DL28" s="46" t="s">
        <v>141</v>
      </c>
      <c r="DM28" s="33" t="s">
        <v>703</v>
      </c>
      <c r="DN28" s="33" t="s">
        <v>506</v>
      </c>
      <c r="DO28" s="33" t="s">
        <v>507</v>
      </c>
      <c r="DP28" s="33" t="s">
        <v>508</v>
      </c>
      <c r="DQ28" s="33" t="s">
        <v>509</v>
      </c>
    </row>
    <row r="29" spans="1:121" ht="189" x14ac:dyDescent="0.25">
      <c r="A29" s="43">
        <f t="shared" si="13"/>
        <v>26</v>
      </c>
      <c r="B29" s="33" t="s">
        <v>510</v>
      </c>
      <c r="C29" s="32">
        <v>2015</v>
      </c>
      <c r="D29" s="33" t="s">
        <v>511</v>
      </c>
      <c r="E29" s="33" t="s">
        <v>512</v>
      </c>
      <c r="F29" s="33" t="s">
        <v>513</v>
      </c>
      <c r="G29" s="39" t="s">
        <v>725</v>
      </c>
      <c r="H29" s="33"/>
      <c r="I29" s="33" t="s">
        <v>514</v>
      </c>
      <c r="J29" s="33" t="s">
        <v>139</v>
      </c>
      <c r="K29" s="33" t="s">
        <v>139</v>
      </c>
      <c r="L29" s="33" t="s">
        <v>139</v>
      </c>
      <c r="M29" s="33" t="s">
        <v>140</v>
      </c>
      <c r="N29" s="33" t="s">
        <v>140</v>
      </c>
      <c r="O29" s="33" t="s">
        <v>140</v>
      </c>
      <c r="P29" s="33" t="s">
        <v>139</v>
      </c>
      <c r="Q29" s="33" t="s">
        <v>140</v>
      </c>
      <c r="R29" s="33" t="s">
        <v>140</v>
      </c>
      <c r="S29" s="33" t="s">
        <v>140</v>
      </c>
      <c r="T29" s="33" t="s">
        <v>139</v>
      </c>
      <c r="U29" s="33" t="s">
        <v>139</v>
      </c>
      <c r="V29" s="33" t="s">
        <v>139</v>
      </c>
      <c r="W29" s="33" t="s">
        <v>140</v>
      </c>
      <c r="X29" s="33" t="s">
        <v>139</v>
      </c>
      <c r="Y29" s="33" t="s">
        <v>140</v>
      </c>
      <c r="Z29" s="33" t="s">
        <v>139</v>
      </c>
      <c r="AA29" s="33" t="s">
        <v>139</v>
      </c>
      <c r="AB29" s="33" t="s">
        <v>140</v>
      </c>
      <c r="AC29" s="33" t="s">
        <v>139</v>
      </c>
      <c r="AD29" s="33" t="s">
        <v>139</v>
      </c>
      <c r="AE29" s="33" t="s">
        <v>140</v>
      </c>
      <c r="AF29" s="34">
        <f t="shared" si="0"/>
        <v>12</v>
      </c>
      <c r="AG29" s="34">
        <f t="shared" si="1"/>
        <v>10</v>
      </c>
      <c r="AH29" s="34">
        <f t="shared" si="2"/>
        <v>0</v>
      </c>
      <c r="AI29" s="35">
        <f t="shared" si="3"/>
        <v>0.54545454545454541</v>
      </c>
      <c r="AJ29" s="33" t="s">
        <v>139</v>
      </c>
      <c r="AK29" s="33" t="s">
        <v>139</v>
      </c>
      <c r="AL29" s="33" t="s">
        <v>140</v>
      </c>
      <c r="AM29" s="33" t="s">
        <v>139</v>
      </c>
      <c r="AN29" s="33" t="s">
        <v>140</v>
      </c>
      <c r="AO29" s="33" t="s">
        <v>140</v>
      </c>
      <c r="AP29" s="33" t="s">
        <v>139</v>
      </c>
      <c r="AQ29" s="33" t="s">
        <v>139</v>
      </c>
      <c r="AR29" s="33" t="s">
        <v>140</v>
      </c>
      <c r="AS29" s="33" t="s">
        <v>139</v>
      </c>
      <c r="AT29" s="33" t="s">
        <v>140</v>
      </c>
      <c r="AU29" s="33" t="s">
        <v>139</v>
      </c>
      <c r="AV29" s="33" t="s">
        <v>140</v>
      </c>
      <c r="AW29" s="33" t="s">
        <v>140</v>
      </c>
      <c r="AX29" s="33" t="s">
        <v>140</v>
      </c>
      <c r="AY29" s="33" t="s">
        <v>139</v>
      </c>
      <c r="AZ29" s="34">
        <f t="shared" si="4"/>
        <v>10</v>
      </c>
      <c r="BA29" s="34">
        <f t="shared" si="5"/>
        <v>9</v>
      </c>
      <c r="BB29" s="34">
        <f t="shared" si="6"/>
        <v>0</v>
      </c>
      <c r="BC29" s="35">
        <f t="shared" si="7"/>
        <v>0.52631578947368418</v>
      </c>
      <c r="BD29" s="36">
        <f t="shared" si="8"/>
        <v>0.53658536585365857</v>
      </c>
      <c r="BE29" s="33" t="s">
        <v>140</v>
      </c>
      <c r="BF29" s="33" t="s">
        <v>180</v>
      </c>
      <c r="BG29" s="33" t="s">
        <v>140</v>
      </c>
      <c r="BH29" s="33" t="s">
        <v>140</v>
      </c>
      <c r="BI29" s="33" t="s">
        <v>140</v>
      </c>
      <c r="BJ29" s="33" t="s">
        <v>140</v>
      </c>
      <c r="BK29" s="33" t="s">
        <v>180</v>
      </c>
      <c r="BL29" s="33" t="s">
        <v>139</v>
      </c>
      <c r="BM29" s="33" t="s">
        <v>139</v>
      </c>
      <c r="BN29" s="33" t="s">
        <v>139</v>
      </c>
      <c r="BO29" s="34">
        <f t="shared" ref="BO29:BO32" si="23">COUNTIF(BE29:BN29,"YES")</f>
        <v>3</v>
      </c>
      <c r="BP29" s="34">
        <f t="shared" ref="BP29:BP32" si="24">COUNTIF(BE29:BN29,"NO")</f>
        <v>5</v>
      </c>
      <c r="BQ29" s="34">
        <f t="shared" ref="BQ29:BQ32" si="25">COUNTIF(BE29:BN29,"UNCLEAR")</f>
        <v>2</v>
      </c>
      <c r="BR29" s="37">
        <f t="shared" si="12"/>
        <v>0.375</v>
      </c>
      <c r="BS29" s="21" t="s">
        <v>143</v>
      </c>
      <c r="BT29" s="21" t="s">
        <v>142</v>
      </c>
      <c r="BU29" s="21" t="s">
        <v>142</v>
      </c>
      <c r="BV29" s="21" t="s">
        <v>142</v>
      </c>
      <c r="BW29" s="21" t="s">
        <v>142</v>
      </c>
      <c r="BX29" s="2" t="s">
        <v>316</v>
      </c>
      <c r="BY29" s="2" t="s">
        <v>515</v>
      </c>
      <c r="BZ29" s="52" t="s">
        <v>143</v>
      </c>
      <c r="CA29" s="51" t="s">
        <v>142</v>
      </c>
      <c r="CB29" s="39" t="s">
        <v>681</v>
      </c>
      <c r="CC29" s="33" t="s">
        <v>239</v>
      </c>
      <c r="CD29" s="33" t="s">
        <v>301</v>
      </c>
      <c r="CE29" s="46" t="s">
        <v>142</v>
      </c>
      <c r="CF29" s="46" t="s">
        <v>142</v>
      </c>
      <c r="CG29" s="46" t="s">
        <v>142</v>
      </c>
      <c r="CH29" s="46" t="s">
        <v>142</v>
      </c>
      <c r="CI29" s="46" t="s">
        <v>142</v>
      </c>
      <c r="CJ29" s="46" t="s">
        <v>142</v>
      </c>
      <c r="CK29" s="46" t="s">
        <v>142</v>
      </c>
      <c r="CL29" s="44" t="s">
        <v>143</v>
      </c>
      <c r="CM29" s="33" t="s">
        <v>142</v>
      </c>
      <c r="CN29" s="46" t="s">
        <v>142</v>
      </c>
      <c r="CO29" s="33" t="s">
        <v>516</v>
      </c>
      <c r="CP29" s="39" t="s">
        <v>671</v>
      </c>
      <c r="CQ29" s="39" t="s">
        <v>716</v>
      </c>
      <c r="CR29" s="33" t="s">
        <v>502</v>
      </c>
      <c r="CS29" s="33" t="s">
        <v>139</v>
      </c>
      <c r="CT29" s="33" t="s">
        <v>142</v>
      </c>
      <c r="CU29" s="33" t="s">
        <v>142</v>
      </c>
      <c r="CV29" s="33" t="s">
        <v>142</v>
      </c>
      <c r="CW29" s="33" t="s">
        <v>142</v>
      </c>
      <c r="CX29" s="33" t="s">
        <v>142</v>
      </c>
      <c r="CY29" s="33">
        <v>1</v>
      </c>
      <c r="CZ29" s="33">
        <v>2</v>
      </c>
      <c r="DA29" s="33" t="s">
        <v>142</v>
      </c>
      <c r="DB29" s="33" t="s">
        <v>142</v>
      </c>
      <c r="DC29" s="45">
        <v>0.5</v>
      </c>
      <c r="DD29" s="33">
        <v>300</v>
      </c>
      <c r="DE29" s="33">
        <v>100</v>
      </c>
      <c r="DF29" s="33">
        <v>5</v>
      </c>
      <c r="DG29" s="33">
        <v>1</v>
      </c>
      <c r="DH29" s="46" t="s">
        <v>141</v>
      </c>
      <c r="DI29" s="33">
        <v>1</v>
      </c>
      <c r="DJ29" s="46" t="s">
        <v>141</v>
      </c>
      <c r="DK29" s="33" t="s">
        <v>242</v>
      </c>
      <c r="DL29" s="33" t="s">
        <v>275</v>
      </c>
      <c r="DM29" s="33" t="s">
        <v>704</v>
      </c>
      <c r="DN29" s="33" t="s">
        <v>705</v>
      </c>
      <c r="DO29" s="33" t="s">
        <v>517</v>
      </c>
      <c r="DP29" s="33" t="s">
        <v>518</v>
      </c>
      <c r="DQ29" s="33" t="s">
        <v>519</v>
      </c>
    </row>
    <row r="30" spans="1:121" ht="393.75" x14ac:dyDescent="0.25">
      <c r="A30" s="43">
        <f t="shared" si="13"/>
        <v>27</v>
      </c>
      <c r="B30" s="33" t="s">
        <v>520</v>
      </c>
      <c r="C30" s="32">
        <v>2016</v>
      </c>
      <c r="D30" s="33" t="s">
        <v>521</v>
      </c>
      <c r="E30" s="33" t="s">
        <v>522</v>
      </c>
      <c r="F30" s="33" t="s">
        <v>523</v>
      </c>
      <c r="G30" s="39" t="s">
        <v>741</v>
      </c>
      <c r="H30" s="33"/>
      <c r="I30" s="33" t="s">
        <v>524</v>
      </c>
      <c r="J30" s="33" t="s">
        <v>139</v>
      </c>
      <c r="K30" s="33" t="s">
        <v>139</v>
      </c>
      <c r="L30" s="33" t="s">
        <v>139</v>
      </c>
      <c r="M30" s="33" t="s">
        <v>140</v>
      </c>
      <c r="N30" s="33" t="s">
        <v>140</v>
      </c>
      <c r="O30" s="33" t="s">
        <v>139</v>
      </c>
      <c r="P30" s="33" t="s">
        <v>139</v>
      </c>
      <c r="Q30" s="33" t="s">
        <v>140</v>
      </c>
      <c r="R30" s="33" t="s">
        <v>140</v>
      </c>
      <c r="S30" s="33" t="s">
        <v>139</v>
      </c>
      <c r="T30" s="33" t="s">
        <v>139</v>
      </c>
      <c r="U30" s="33" t="s">
        <v>139</v>
      </c>
      <c r="V30" s="33" t="s">
        <v>139</v>
      </c>
      <c r="W30" s="33" t="s">
        <v>140</v>
      </c>
      <c r="X30" s="33" t="s">
        <v>139</v>
      </c>
      <c r="Y30" s="33" t="s">
        <v>140</v>
      </c>
      <c r="Z30" s="33" t="s">
        <v>139</v>
      </c>
      <c r="AA30" s="33" t="s">
        <v>139</v>
      </c>
      <c r="AB30" s="33" t="s">
        <v>140</v>
      </c>
      <c r="AC30" s="33" t="s">
        <v>139</v>
      </c>
      <c r="AD30" s="33" t="s">
        <v>140</v>
      </c>
      <c r="AE30" s="33" t="s">
        <v>140</v>
      </c>
      <c r="AF30" s="34">
        <f t="shared" si="0"/>
        <v>13</v>
      </c>
      <c r="AG30" s="34">
        <f t="shared" si="1"/>
        <v>9</v>
      </c>
      <c r="AH30" s="34">
        <f t="shared" si="2"/>
        <v>0</v>
      </c>
      <c r="AI30" s="35">
        <f t="shared" si="3"/>
        <v>0.59090909090909094</v>
      </c>
      <c r="AJ30" s="33" t="s">
        <v>139</v>
      </c>
      <c r="AK30" s="33" t="s">
        <v>139</v>
      </c>
      <c r="AL30" s="33" t="s">
        <v>140</v>
      </c>
      <c r="AM30" s="33" t="s">
        <v>139</v>
      </c>
      <c r="AN30" s="33" t="s">
        <v>140</v>
      </c>
      <c r="AO30" s="33" t="s">
        <v>140</v>
      </c>
      <c r="AP30" s="33" t="s">
        <v>139</v>
      </c>
      <c r="AQ30" s="33" t="s">
        <v>139</v>
      </c>
      <c r="AR30" s="33" t="s">
        <v>140</v>
      </c>
      <c r="AS30" s="33" t="s">
        <v>139</v>
      </c>
      <c r="AT30" s="33" t="s">
        <v>139</v>
      </c>
      <c r="AU30" s="33" t="s">
        <v>139</v>
      </c>
      <c r="AV30" s="33" t="s">
        <v>140</v>
      </c>
      <c r="AW30" s="33" t="s">
        <v>140</v>
      </c>
      <c r="AX30" s="33" t="s">
        <v>139</v>
      </c>
      <c r="AY30" s="33" t="s">
        <v>139</v>
      </c>
      <c r="AZ30" s="34">
        <f t="shared" si="4"/>
        <v>11</v>
      </c>
      <c r="BA30" s="34">
        <f t="shared" si="5"/>
        <v>8</v>
      </c>
      <c r="BB30" s="34">
        <f t="shared" si="6"/>
        <v>0</v>
      </c>
      <c r="BC30" s="35">
        <f t="shared" si="7"/>
        <v>0.57894736842105265</v>
      </c>
      <c r="BD30" s="36">
        <f t="shared" si="8"/>
        <v>0.58536585365853655</v>
      </c>
      <c r="BE30" s="33" t="s">
        <v>140</v>
      </c>
      <c r="BF30" s="33" t="s">
        <v>180</v>
      </c>
      <c r="BG30" s="33" t="s">
        <v>140</v>
      </c>
      <c r="BH30" s="33" t="s">
        <v>140</v>
      </c>
      <c r="BI30" s="33" t="s">
        <v>140</v>
      </c>
      <c r="BJ30" s="33" t="s">
        <v>140</v>
      </c>
      <c r="BK30" s="33" t="s">
        <v>139</v>
      </c>
      <c r="BL30" s="33" t="s">
        <v>139</v>
      </c>
      <c r="BM30" s="33" t="s">
        <v>139</v>
      </c>
      <c r="BN30" s="33" t="s">
        <v>139</v>
      </c>
      <c r="BO30" s="34">
        <f t="shared" si="23"/>
        <v>4</v>
      </c>
      <c r="BP30" s="34">
        <f t="shared" si="24"/>
        <v>5</v>
      </c>
      <c r="BQ30" s="34">
        <f t="shared" si="25"/>
        <v>1</v>
      </c>
      <c r="BR30" s="37">
        <f t="shared" si="12"/>
        <v>0.44444444444444442</v>
      </c>
      <c r="BS30" s="21" t="s">
        <v>143</v>
      </c>
      <c r="BT30" s="21" t="s">
        <v>142</v>
      </c>
      <c r="BU30" s="21" t="s">
        <v>142</v>
      </c>
      <c r="BV30" s="21" t="s">
        <v>142</v>
      </c>
      <c r="BW30" s="21" t="s">
        <v>142</v>
      </c>
      <c r="BX30" s="2" t="s">
        <v>316</v>
      </c>
      <c r="BY30" s="2" t="s">
        <v>525</v>
      </c>
      <c r="BZ30" s="52" t="s">
        <v>143</v>
      </c>
      <c r="CA30" s="51" t="s">
        <v>142</v>
      </c>
      <c r="CB30" s="39" t="s">
        <v>681</v>
      </c>
      <c r="CC30" s="33" t="s">
        <v>239</v>
      </c>
      <c r="CD30" s="33" t="s">
        <v>301</v>
      </c>
      <c r="CE30" s="46" t="s">
        <v>142</v>
      </c>
      <c r="CF30" s="46" t="s">
        <v>142</v>
      </c>
      <c r="CG30" s="46" t="s">
        <v>142</v>
      </c>
      <c r="CH30" s="46" t="s">
        <v>142</v>
      </c>
      <c r="CI30" s="46" t="s">
        <v>142</v>
      </c>
      <c r="CJ30" s="46" t="s">
        <v>142</v>
      </c>
      <c r="CK30" s="46" t="s">
        <v>142</v>
      </c>
      <c r="CL30" s="44" t="s">
        <v>143</v>
      </c>
      <c r="CM30" s="33" t="s">
        <v>142</v>
      </c>
      <c r="CN30" s="46" t="s">
        <v>142</v>
      </c>
      <c r="CO30" s="33" t="s">
        <v>516</v>
      </c>
      <c r="CP30" s="39" t="s">
        <v>671</v>
      </c>
      <c r="CQ30" s="39" t="s">
        <v>716</v>
      </c>
      <c r="CR30" s="33" t="s">
        <v>526</v>
      </c>
      <c r="CS30" s="33" t="s">
        <v>139</v>
      </c>
      <c r="CT30" s="33" t="s">
        <v>142</v>
      </c>
      <c r="CU30" s="33" t="s">
        <v>142</v>
      </c>
      <c r="CV30" s="33" t="s">
        <v>142</v>
      </c>
      <c r="CW30" s="33" t="s">
        <v>142</v>
      </c>
      <c r="CX30" s="33" t="s">
        <v>142</v>
      </c>
      <c r="CY30" s="33">
        <v>1</v>
      </c>
      <c r="CZ30" s="33">
        <v>2</v>
      </c>
      <c r="DA30" s="33" t="s">
        <v>142</v>
      </c>
      <c r="DB30" s="33" t="s">
        <v>142</v>
      </c>
      <c r="DC30" s="45">
        <v>0.5</v>
      </c>
      <c r="DD30" s="33">
        <v>300</v>
      </c>
      <c r="DE30" s="33">
        <v>100</v>
      </c>
      <c r="DF30" s="33">
        <v>5</v>
      </c>
      <c r="DG30" s="33">
        <v>1</v>
      </c>
      <c r="DH30" s="46" t="s">
        <v>141</v>
      </c>
      <c r="DI30" s="33">
        <v>1</v>
      </c>
      <c r="DJ30" s="46" t="s">
        <v>141</v>
      </c>
      <c r="DK30" s="33" t="s">
        <v>242</v>
      </c>
      <c r="DL30" s="33" t="s">
        <v>527</v>
      </c>
      <c r="DM30" s="33" t="s">
        <v>692</v>
      </c>
      <c r="DN30" s="33" t="s">
        <v>528</v>
      </c>
      <c r="DO30" s="33" t="s">
        <v>529</v>
      </c>
      <c r="DP30" s="33" t="s">
        <v>530</v>
      </c>
      <c r="DQ30" s="33"/>
    </row>
    <row r="31" spans="1:121" ht="378" x14ac:dyDescent="0.25">
      <c r="A31" s="43">
        <f t="shared" si="13"/>
        <v>28</v>
      </c>
      <c r="B31" s="33" t="s">
        <v>531</v>
      </c>
      <c r="C31" s="32">
        <v>2016</v>
      </c>
      <c r="D31" s="33" t="s">
        <v>532</v>
      </c>
      <c r="E31" s="33" t="s">
        <v>533</v>
      </c>
      <c r="F31" s="33" t="s">
        <v>534</v>
      </c>
      <c r="G31" s="39" t="s">
        <v>725</v>
      </c>
      <c r="H31" s="33"/>
      <c r="I31" s="33" t="s">
        <v>535</v>
      </c>
      <c r="J31" s="33" t="s">
        <v>139</v>
      </c>
      <c r="K31" s="33" t="s">
        <v>139</v>
      </c>
      <c r="L31" s="33" t="s">
        <v>140</v>
      </c>
      <c r="M31" s="33" t="s">
        <v>140</v>
      </c>
      <c r="N31" s="33" t="s">
        <v>140</v>
      </c>
      <c r="O31" s="33" t="s">
        <v>140</v>
      </c>
      <c r="P31" s="33" t="s">
        <v>140</v>
      </c>
      <c r="Q31" s="33" t="s">
        <v>140</v>
      </c>
      <c r="R31" s="33" t="s">
        <v>140</v>
      </c>
      <c r="S31" s="33" t="s">
        <v>140</v>
      </c>
      <c r="T31" s="33" t="s">
        <v>139</v>
      </c>
      <c r="U31" s="33" t="s">
        <v>139</v>
      </c>
      <c r="V31" s="33" t="s">
        <v>139</v>
      </c>
      <c r="W31" s="33" t="s">
        <v>140</v>
      </c>
      <c r="X31" s="33" t="s">
        <v>140</v>
      </c>
      <c r="Y31" s="33" t="s">
        <v>140</v>
      </c>
      <c r="Z31" s="33" t="s">
        <v>140</v>
      </c>
      <c r="AA31" s="33" t="s">
        <v>139</v>
      </c>
      <c r="AB31" s="33" t="s">
        <v>141</v>
      </c>
      <c r="AC31" s="33" t="s">
        <v>139</v>
      </c>
      <c r="AD31" s="33" t="s">
        <v>140</v>
      </c>
      <c r="AE31" s="33" t="s">
        <v>140</v>
      </c>
      <c r="AF31" s="34">
        <f t="shared" si="0"/>
        <v>7</v>
      </c>
      <c r="AG31" s="34">
        <f t="shared" si="1"/>
        <v>14</v>
      </c>
      <c r="AH31" s="34">
        <f t="shared" si="2"/>
        <v>1</v>
      </c>
      <c r="AI31" s="35">
        <f t="shared" si="3"/>
        <v>0.33333333333333331</v>
      </c>
      <c r="AJ31" s="33" t="s">
        <v>140</v>
      </c>
      <c r="AK31" s="33" t="s">
        <v>139</v>
      </c>
      <c r="AL31" s="33" t="s">
        <v>139</v>
      </c>
      <c r="AM31" s="33" t="s">
        <v>139</v>
      </c>
      <c r="AN31" s="33" t="s">
        <v>139</v>
      </c>
      <c r="AO31" s="33" t="s">
        <v>141</v>
      </c>
      <c r="AP31" s="33" t="s">
        <v>141</v>
      </c>
      <c r="AQ31" s="33" t="s">
        <v>139</v>
      </c>
      <c r="AR31" s="33" t="s">
        <v>141</v>
      </c>
      <c r="AS31" s="33" t="s">
        <v>139</v>
      </c>
      <c r="AT31" s="33" t="s">
        <v>140</v>
      </c>
      <c r="AU31" s="33" t="s">
        <v>139</v>
      </c>
      <c r="AV31" s="33" t="s">
        <v>140</v>
      </c>
      <c r="AW31" s="33" t="s">
        <v>140</v>
      </c>
      <c r="AX31" s="33" t="s">
        <v>140</v>
      </c>
      <c r="AY31" s="33" t="s">
        <v>139</v>
      </c>
      <c r="AZ31" s="34">
        <f t="shared" si="4"/>
        <v>9</v>
      </c>
      <c r="BA31" s="34">
        <f t="shared" si="5"/>
        <v>7</v>
      </c>
      <c r="BB31" s="34">
        <f t="shared" si="6"/>
        <v>3</v>
      </c>
      <c r="BC31" s="35">
        <f t="shared" si="7"/>
        <v>0.5625</v>
      </c>
      <c r="BD31" s="36">
        <f t="shared" si="8"/>
        <v>0.43243243243243246</v>
      </c>
      <c r="BE31" s="33" t="s">
        <v>140</v>
      </c>
      <c r="BF31" s="33" t="s">
        <v>140</v>
      </c>
      <c r="BG31" s="33" t="s">
        <v>140</v>
      </c>
      <c r="BH31" s="33" t="s">
        <v>139</v>
      </c>
      <c r="BI31" s="33" t="s">
        <v>140</v>
      </c>
      <c r="BJ31" s="33" t="s">
        <v>140</v>
      </c>
      <c r="BK31" s="33" t="s">
        <v>140</v>
      </c>
      <c r="BL31" s="33" t="s">
        <v>180</v>
      </c>
      <c r="BM31" s="33" t="s">
        <v>139</v>
      </c>
      <c r="BN31" s="33" t="s">
        <v>139</v>
      </c>
      <c r="BO31" s="34">
        <f t="shared" si="23"/>
        <v>3</v>
      </c>
      <c r="BP31" s="34">
        <f t="shared" si="24"/>
        <v>6</v>
      </c>
      <c r="BQ31" s="34">
        <f t="shared" si="25"/>
        <v>1</v>
      </c>
      <c r="BR31" s="37">
        <f t="shared" si="12"/>
        <v>0.33333333333333331</v>
      </c>
      <c r="BS31" s="21" t="s">
        <v>142</v>
      </c>
      <c r="BT31" s="21" t="s">
        <v>142</v>
      </c>
      <c r="BU31" s="21" t="s">
        <v>143</v>
      </c>
      <c r="BV31" s="21" t="s">
        <v>142</v>
      </c>
      <c r="BW31" s="21" t="s">
        <v>142</v>
      </c>
      <c r="BX31" s="2" t="s">
        <v>162</v>
      </c>
      <c r="BY31" s="2" t="s">
        <v>536</v>
      </c>
      <c r="BZ31" s="51" t="s">
        <v>142</v>
      </c>
      <c r="CA31" s="52" t="s">
        <v>143</v>
      </c>
      <c r="CB31" s="39" t="s">
        <v>681</v>
      </c>
      <c r="CC31" s="33" t="s">
        <v>537</v>
      </c>
      <c r="CD31" s="33" t="s">
        <v>538</v>
      </c>
      <c r="CE31" s="46" t="s">
        <v>142</v>
      </c>
      <c r="CF31" s="44" t="s">
        <v>143</v>
      </c>
      <c r="CG31" s="46" t="s">
        <v>142</v>
      </c>
      <c r="CH31" s="46" t="s">
        <v>142</v>
      </c>
      <c r="CI31" s="46" t="s">
        <v>142</v>
      </c>
      <c r="CJ31" s="46" t="s">
        <v>142</v>
      </c>
      <c r="CK31" s="46" t="s">
        <v>142</v>
      </c>
      <c r="CL31" s="46" t="s">
        <v>142</v>
      </c>
      <c r="CM31" s="33" t="s">
        <v>142</v>
      </c>
      <c r="CN31" s="46" t="s">
        <v>142</v>
      </c>
      <c r="CO31" s="33" t="s">
        <v>335</v>
      </c>
      <c r="CP31" s="39" t="s">
        <v>678</v>
      </c>
      <c r="CQ31" s="33" t="s">
        <v>149</v>
      </c>
      <c r="CR31" s="33" t="s">
        <v>502</v>
      </c>
      <c r="CS31" s="33" t="s">
        <v>142</v>
      </c>
      <c r="CT31" s="33" t="s">
        <v>142</v>
      </c>
      <c r="CU31" s="33" t="s">
        <v>142</v>
      </c>
      <c r="CV31" s="33" t="s">
        <v>142</v>
      </c>
      <c r="CW31" s="33" t="s">
        <v>139</v>
      </c>
      <c r="CX31" s="33" t="s">
        <v>142</v>
      </c>
      <c r="CY31" s="33">
        <v>0.04</v>
      </c>
      <c r="CZ31" s="33" t="s">
        <v>539</v>
      </c>
      <c r="DA31" s="33" t="s">
        <v>142</v>
      </c>
      <c r="DB31" s="33" t="s">
        <v>142</v>
      </c>
      <c r="DC31" s="45" t="s">
        <v>141</v>
      </c>
      <c r="DD31" s="33">
        <v>30</v>
      </c>
      <c r="DE31" s="33" t="s">
        <v>141</v>
      </c>
      <c r="DF31" s="33" t="s">
        <v>141</v>
      </c>
      <c r="DG31" s="33">
        <v>1</v>
      </c>
      <c r="DH31" s="46" t="s">
        <v>141</v>
      </c>
      <c r="DI31" s="33">
        <v>1</v>
      </c>
      <c r="DJ31" s="46" t="s">
        <v>141</v>
      </c>
      <c r="DK31" s="33" t="s">
        <v>149</v>
      </c>
      <c r="DL31" s="33" t="s">
        <v>142</v>
      </c>
      <c r="DM31" s="33" t="s">
        <v>692</v>
      </c>
      <c r="DN31" s="33" t="s">
        <v>540</v>
      </c>
      <c r="DO31" s="33" t="s">
        <v>541</v>
      </c>
      <c r="DP31" s="33" t="s">
        <v>542</v>
      </c>
      <c r="DQ31" s="33" t="s">
        <v>543</v>
      </c>
    </row>
    <row r="32" spans="1:121" ht="393.75" x14ac:dyDescent="0.25">
      <c r="A32" s="43">
        <f t="shared" si="13"/>
        <v>29</v>
      </c>
      <c r="B32" s="33" t="s">
        <v>544</v>
      </c>
      <c r="C32" s="32">
        <v>2016</v>
      </c>
      <c r="D32" s="33" t="s">
        <v>545</v>
      </c>
      <c r="E32" s="33" t="s">
        <v>546</v>
      </c>
      <c r="F32" s="39" t="s">
        <v>736</v>
      </c>
      <c r="G32" s="39" t="s">
        <v>740</v>
      </c>
      <c r="H32" s="33"/>
      <c r="I32" s="33" t="s">
        <v>547</v>
      </c>
      <c r="J32" s="33" t="s">
        <v>139</v>
      </c>
      <c r="K32" s="33" t="s">
        <v>139</v>
      </c>
      <c r="L32" s="33" t="s">
        <v>140</v>
      </c>
      <c r="M32" s="33" t="s">
        <v>140</v>
      </c>
      <c r="N32" s="33" t="s">
        <v>140</v>
      </c>
      <c r="O32" s="33" t="s">
        <v>139</v>
      </c>
      <c r="P32" s="33" t="s">
        <v>140</v>
      </c>
      <c r="Q32" s="33" t="s">
        <v>140</v>
      </c>
      <c r="R32" s="33" t="s">
        <v>140</v>
      </c>
      <c r="S32" s="33" t="s">
        <v>140</v>
      </c>
      <c r="T32" s="33" t="s">
        <v>139</v>
      </c>
      <c r="U32" s="33" t="s">
        <v>139</v>
      </c>
      <c r="V32" s="33" t="s">
        <v>139</v>
      </c>
      <c r="W32" s="33" t="s">
        <v>140</v>
      </c>
      <c r="X32" s="33" t="s">
        <v>140</v>
      </c>
      <c r="Y32" s="33" t="s">
        <v>140</v>
      </c>
      <c r="Z32" s="33" t="s">
        <v>139</v>
      </c>
      <c r="AA32" s="33" t="s">
        <v>140</v>
      </c>
      <c r="AB32" s="33" t="s">
        <v>140</v>
      </c>
      <c r="AC32" s="33" t="s">
        <v>139</v>
      </c>
      <c r="AD32" s="33" t="s">
        <v>139</v>
      </c>
      <c r="AE32" s="33" t="s">
        <v>140</v>
      </c>
      <c r="AF32" s="34">
        <f t="shared" si="0"/>
        <v>9</v>
      </c>
      <c r="AG32" s="34">
        <f t="shared" si="1"/>
        <v>13</v>
      </c>
      <c r="AH32" s="34">
        <f t="shared" si="2"/>
        <v>0</v>
      </c>
      <c r="AI32" s="35">
        <f t="shared" si="3"/>
        <v>0.40909090909090912</v>
      </c>
      <c r="AJ32" s="33" t="s">
        <v>140</v>
      </c>
      <c r="AK32" s="33" t="s">
        <v>140</v>
      </c>
      <c r="AL32" s="33" t="s">
        <v>140</v>
      </c>
      <c r="AM32" s="33" t="s">
        <v>139</v>
      </c>
      <c r="AN32" s="33" t="s">
        <v>140</v>
      </c>
      <c r="AO32" s="33" t="s">
        <v>139</v>
      </c>
      <c r="AP32" s="33" t="s">
        <v>139</v>
      </c>
      <c r="AQ32" s="33" t="s">
        <v>139</v>
      </c>
      <c r="AR32" s="33" t="s">
        <v>140</v>
      </c>
      <c r="AS32" s="33" t="s">
        <v>139</v>
      </c>
      <c r="AT32" s="33" t="s">
        <v>140</v>
      </c>
      <c r="AU32" s="33" t="s">
        <v>139</v>
      </c>
      <c r="AV32" s="33" t="s">
        <v>140</v>
      </c>
      <c r="AW32" s="33" t="s">
        <v>140</v>
      </c>
      <c r="AX32" s="33" t="s">
        <v>139</v>
      </c>
      <c r="AY32" s="33" t="s">
        <v>139</v>
      </c>
      <c r="AZ32" s="34">
        <f t="shared" si="4"/>
        <v>10</v>
      </c>
      <c r="BA32" s="34">
        <f t="shared" si="5"/>
        <v>9</v>
      </c>
      <c r="BB32" s="34">
        <f t="shared" si="6"/>
        <v>0</v>
      </c>
      <c r="BC32" s="35">
        <f t="shared" si="7"/>
        <v>0.52631578947368418</v>
      </c>
      <c r="BD32" s="36">
        <f t="shared" si="8"/>
        <v>0.46341463414634149</v>
      </c>
      <c r="BE32" s="33" t="s">
        <v>140</v>
      </c>
      <c r="BF32" s="33" t="s">
        <v>140</v>
      </c>
      <c r="BG32" s="33" t="s">
        <v>140</v>
      </c>
      <c r="BH32" s="33" t="s">
        <v>140</v>
      </c>
      <c r="BI32" s="33" t="s">
        <v>140</v>
      </c>
      <c r="BJ32" s="33" t="s">
        <v>140</v>
      </c>
      <c r="BK32" s="33" t="s">
        <v>140</v>
      </c>
      <c r="BL32" s="33" t="s">
        <v>139</v>
      </c>
      <c r="BM32" s="33" t="s">
        <v>139</v>
      </c>
      <c r="BN32" s="33" t="s">
        <v>139</v>
      </c>
      <c r="BO32" s="34">
        <f t="shared" si="23"/>
        <v>3</v>
      </c>
      <c r="BP32" s="34">
        <f t="shared" si="24"/>
        <v>7</v>
      </c>
      <c r="BQ32" s="34">
        <f t="shared" si="25"/>
        <v>0</v>
      </c>
      <c r="BR32" s="37">
        <f t="shared" si="12"/>
        <v>0.3</v>
      </c>
      <c r="BS32" s="21" t="s">
        <v>142</v>
      </c>
      <c r="BT32" s="21" t="s">
        <v>142</v>
      </c>
      <c r="BU32" s="21" t="s">
        <v>143</v>
      </c>
      <c r="BV32" s="21" t="s">
        <v>142</v>
      </c>
      <c r="BW32" s="21" t="s">
        <v>142</v>
      </c>
      <c r="BX32" s="2" t="s">
        <v>162</v>
      </c>
      <c r="BY32" s="2" t="s">
        <v>548</v>
      </c>
      <c r="BZ32" s="52" t="s">
        <v>143</v>
      </c>
      <c r="CA32" s="51" t="s">
        <v>142</v>
      </c>
      <c r="CB32" s="39" t="s">
        <v>681</v>
      </c>
      <c r="CC32" s="33" t="s">
        <v>549</v>
      </c>
      <c r="CD32" s="33" t="s">
        <v>550</v>
      </c>
      <c r="CE32" s="46" t="s">
        <v>142</v>
      </c>
      <c r="CF32" s="46" t="s">
        <v>142</v>
      </c>
      <c r="CG32" s="46" t="s">
        <v>142</v>
      </c>
      <c r="CH32" s="46" t="s">
        <v>142</v>
      </c>
      <c r="CI32" s="46" t="s">
        <v>142</v>
      </c>
      <c r="CJ32" s="46" t="s">
        <v>142</v>
      </c>
      <c r="CK32" s="44" t="s">
        <v>143</v>
      </c>
      <c r="CL32" s="46" t="s">
        <v>142</v>
      </c>
      <c r="CM32" s="33" t="s">
        <v>142</v>
      </c>
      <c r="CN32" s="46" t="s">
        <v>142</v>
      </c>
      <c r="CO32" s="39" t="s">
        <v>723</v>
      </c>
      <c r="CP32" s="39" t="s">
        <v>674</v>
      </c>
      <c r="CQ32" s="33" t="s">
        <v>149</v>
      </c>
      <c r="CR32" s="33" t="s">
        <v>551</v>
      </c>
      <c r="CS32" s="33" t="s">
        <v>142</v>
      </c>
      <c r="CT32" s="33" t="s">
        <v>142</v>
      </c>
      <c r="CU32" s="33" t="s">
        <v>142</v>
      </c>
      <c r="CV32" s="33" t="s">
        <v>142</v>
      </c>
      <c r="CW32" s="33" t="s">
        <v>142</v>
      </c>
      <c r="CX32" s="33" t="s">
        <v>139</v>
      </c>
      <c r="CY32" s="33">
        <v>1</v>
      </c>
      <c r="CZ32" s="33">
        <v>0.5</v>
      </c>
      <c r="DA32" s="33" t="s">
        <v>142</v>
      </c>
      <c r="DB32" s="33" t="s">
        <v>142</v>
      </c>
      <c r="DC32" s="45" t="s">
        <v>141</v>
      </c>
      <c r="DD32" s="33">
        <v>60</v>
      </c>
      <c r="DE32" s="33" t="s">
        <v>141</v>
      </c>
      <c r="DF32" s="33" t="s">
        <v>141</v>
      </c>
      <c r="DG32" s="33">
        <v>1</v>
      </c>
      <c r="DH32" s="46" t="s">
        <v>141</v>
      </c>
      <c r="DI32" s="33">
        <v>3</v>
      </c>
      <c r="DJ32" s="33" t="s">
        <v>552</v>
      </c>
      <c r="DK32" s="33" t="s">
        <v>242</v>
      </c>
      <c r="DL32" s="33" t="s">
        <v>553</v>
      </c>
      <c r="DM32" s="33" t="s">
        <v>692</v>
      </c>
      <c r="DN32" s="33" t="s">
        <v>554</v>
      </c>
      <c r="DO32" s="33" t="s">
        <v>555</v>
      </c>
      <c r="DP32" s="33" t="s">
        <v>556</v>
      </c>
      <c r="DQ32" s="33" t="s">
        <v>557</v>
      </c>
    </row>
    <row r="33" spans="1:121" ht="252" x14ac:dyDescent="0.25">
      <c r="A33" s="43">
        <f t="shared" si="13"/>
        <v>30</v>
      </c>
      <c r="B33" s="33" t="s">
        <v>558</v>
      </c>
      <c r="C33" s="32">
        <v>2017</v>
      </c>
      <c r="D33" s="33" t="s">
        <v>559</v>
      </c>
      <c r="E33" s="33" t="s">
        <v>560</v>
      </c>
      <c r="F33" s="39" t="s">
        <v>735</v>
      </c>
      <c r="G33" s="39" t="s">
        <v>739</v>
      </c>
      <c r="H33" s="33"/>
      <c r="I33" s="33" t="s">
        <v>706</v>
      </c>
      <c r="J33" s="33" t="s">
        <v>139</v>
      </c>
      <c r="K33" s="33" t="s">
        <v>139</v>
      </c>
      <c r="L33" s="33" t="s">
        <v>139</v>
      </c>
      <c r="M33" s="33" t="s">
        <v>140</v>
      </c>
      <c r="N33" s="33" t="s">
        <v>140</v>
      </c>
      <c r="O33" s="33" t="s">
        <v>139</v>
      </c>
      <c r="P33" s="33" t="s">
        <v>139</v>
      </c>
      <c r="Q33" s="33" t="s">
        <v>140</v>
      </c>
      <c r="R33" s="33" t="s">
        <v>140</v>
      </c>
      <c r="S33" s="33" t="s">
        <v>140</v>
      </c>
      <c r="T33" s="33" t="s">
        <v>139</v>
      </c>
      <c r="U33" s="33" t="s">
        <v>139</v>
      </c>
      <c r="V33" s="33" t="s">
        <v>139</v>
      </c>
      <c r="W33" s="33" t="s">
        <v>140</v>
      </c>
      <c r="X33" s="33" t="s">
        <v>139</v>
      </c>
      <c r="Y33" s="33" t="s">
        <v>140</v>
      </c>
      <c r="Z33" s="33" t="s">
        <v>139</v>
      </c>
      <c r="AA33" s="33" t="s">
        <v>139</v>
      </c>
      <c r="AB33" s="33" t="s">
        <v>140</v>
      </c>
      <c r="AC33" s="33" t="s">
        <v>139</v>
      </c>
      <c r="AD33" s="33" t="s">
        <v>139</v>
      </c>
      <c r="AE33" s="33" t="s">
        <v>140</v>
      </c>
      <c r="AF33" s="34">
        <f t="shared" si="0"/>
        <v>13</v>
      </c>
      <c r="AG33" s="34">
        <f t="shared" si="1"/>
        <v>9</v>
      </c>
      <c r="AH33" s="34">
        <f t="shared" si="2"/>
        <v>0</v>
      </c>
      <c r="AI33" s="35">
        <f t="shared" si="3"/>
        <v>0.59090909090909094</v>
      </c>
      <c r="AJ33" s="33" t="s">
        <v>139</v>
      </c>
      <c r="AK33" s="33" t="s">
        <v>139</v>
      </c>
      <c r="AL33" s="33" t="s">
        <v>140</v>
      </c>
      <c r="AM33" s="33" t="s">
        <v>139</v>
      </c>
      <c r="AN33" s="33" t="s">
        <v>139</v>
      </c>
      <c r="AO33" s="33" t="s">
        <v>140</v>
      </c>
      <c r="AP33" s="33" t="s">
        <v>139</v>
      </c>
      <c r="AQ33" s="33" t="s">
        <v>139</v>
      </c>
      <c r="AR33" s="33" t="s">
        <v>140</v>
      </c>
      <c r="AS33" s="33" t="s">
        <v>139</v>
      </c>
      <c r="AT33" s="33" t="s">
        <v>139</v>
      </c>
      <c r="AU33" s="33" t="s">
        <v>139</v>
      </c>
      <c r="AV33" s="33" t="s">
        <v>140</v>
      </c>
      <c r="AW33" s="33" t="s">
        <v>140</v>
      </c>
      <c r="AX33" s="33" t="s">
        <v>140</v>
      </c>
      <c r="AY33" s="33" t="s">
        <v>139</v>
      </c>
      <c r="AZ33" s="34">
        <f>COUNTIF(AC33:AY33,"YES")</f>
        <v>12</v>
      </c>
      <c r="BA33" s="34">
        <f>COUNTIF(AC33:AY33,"NO")</f>
        <v>7</v>
      </c>
      <c r="BB33" s="34">
        <f>COUNTIF(AC33:AY33,"N/A")</f>
        <v>0</v>
      </c>
      <c r="BC33" s="35">
        <f t="shared" si="7"/>
        <v>0.63157894736842102</v>
      </c>
      <c r="BD33" s="36">
        <f t="shared" si="8"/>
        <v>0.6097560975609756</v>
      </c>
      <c r="BE33" s="33" t="s">
        <v>140</v>
      </c>
      <c r="BF33" s="33" t="s">
        <v>180</v>
      </c>
      <c r="BG33" s="33" t="s">
        <v>140</v>
      </c>
      <c r="BH33" s="33" t="s">
        <v>140</v>
      </c>
      <c r="BI33" s="33" t="s">
        <v>140</v>
      </c>
      <c r="BJ33" s="33" t="s">
        <v>140</v>
      </c>
      <c r="BK33" s="33" t="s">
        <v>139</v>
      </c>
      <c r="BL33" s="33" t="s">
        <v>139</v>
      </c>
      <c r="BM33" s="33" t="s">
        <v>139</v>
      </c>
      <c r="BN33" s="33" t="s">
        <v>139</v>
      </c>
      <c r="BO33" s="34">
        <f>COUNTIF(BE33:BN33,"YES")</f>
        <v>4</v>
      </c>
      <c r="BP33" s="34">
        <f>COUNTIF(BE33:BN33,"NO")</f>
        <v>5</v>
      </c>
      <c r="BQ33" s="34">
        <f>COUNTIF(BE33:BN33,"UNCLEAR")</f>
        <v>1</v>
      </c>
      <c r="BR33" s="37">
        <f t="shared" si="12"/>
        <v>0.44444444444444442</v>
      </c>
      <c r="BS33" s="21" t="s">
        <v>143</v>
      </c>
      <c r="BT33" s="21" t="s">
        <v>142</v>
      </c>
      <c r="BU33" s="21" t="s">
        <v>142</v>
      </c>
      <c r="BV33" s="21" t="s">
        <v>142</v>
      </c>
      <c r="BW33" s="21" t="s">
        <v>142</v>
      </c>
      <c r="BX33" s="2" t="s">
        <v>207</v>
      </c>
      <c r="BY33" s="2" t="s">
        <v>561</v>
      </c>
      <c r="BZ33" s="52" t="s">
        <v>143</v>
      </c>
      <c r="CA33" s="51" t="s">
        <v>142</v>
      </c>
      <c r="CB33" s="39" t="s">
        <v>681</v>
      </c>
      <c r="CC33" s="33" t="s">
        <v>239</v>
      </c>
      <c r="CD33" s="33" t="s">
        <v>256</v>
      </c>
      <c r="CE33" s="46" t="s">
        <v>142</v>
      </c>
      <c r="CF33" s="46" t="s">
        <v>142</v>
      </c>
      <c r="CG33" s="46" t="s">
        <v>142</v>
      </c>
      <c r="CH33" s="46" t="s">
        <v>142</v>
      </c>
      <c r="CI33" s="46" t="s">
        <v>142</v>
      </c>
      <c r="CJ33" s="46" t="s">
        <v>142</v>
      </c>
      <c r="CK33" s="44" t="s">
        <v>143</v>
      </c>
      <c r="CL33" s="46" t="s">
        <v>142</v>
      </c>
      <c r="CM33" s="33" t="s">
        <v>142</v>
      </c>
      <c r="CN33" s="46" t="s">
        <v>142</v>
      </c>
      <c r="CO33" s="39" t="s">
        <v>722</v>
      </c>
      <c r="CP33" s="39" t="s">
        <v>674</v>
      </c>
      <c r="CQ33" s="33" t="s">
        <v>562</v>
      </c>
      <c r="CR33" s="33" t="s">
        <v>563</v>
      </c>
      <c r="CS33" s="33" t="s">
        <v>139</v>
      </c>
      <c r="CT33" s="33" t="s">
        <v>142</v>
      </c>
      <c r="CU33" s="33" t="s">
        <v>142</v>
      </c>
      <c r="CV33" s="33" t="s">
        <v>142</v>
      </c>
      <c r="CW33" s="33" t="s">
        <v>139</v>
      </c>
      <c r="CX33" s="33" t="s">
        <v>142</v>
      </c>
      <c r="CY33" s="33">
        <v>1</v>
      </c>
      <c r="CZ33" s="33">
        <v>2</v>
      </c>
      <c r="DA33" s="33" t="s">
        <v>142</v>
      </c>
      <c r="DB33" s="33" t="s">
        <v>142</v>
      </c>
      <c r="DC33" s="45">
        <v>0.5</v>
      </c>
      <c r="DD33" s="33">
        <v>300</v>
      </c>
      <c r="DE33" s="33">
        <v>100</v>
      </c>
      <c r="DF33" s="33">
        <v>5</v>
      </c>
      <c r="DG33" s="33">
        <v>1</v>
      </c>
      <c r="DH33" s="46" t="s">
        <v>141</v>
      </c>
      <c r="DI33" s="33">
        <v>1</v>
      </c>
      <c r="DJ33" s="46" t="s">
        <v>141</v>
      </c>
      <c r="DK33" s="33" t="s">
        <v>242</v>
      </c>
      <c r="DL33" s="33" t="s">
        <v>564</v>
      </c>
      <c r="DM33" s="33" t="s">
        <v>692</v>
      </c>
      <c r="DN33" s="33" t="s">
        <v>707</v>
      </c>
      <c r="DO33" s="33" t="s">
        <v>565</v>
      </c>
      <c r="DP33" s="33" t="s">
        <v>556</v>
      </c>
      <c r="DQ33" s="33"/>
    </row>
    <row r="34" spans="1:121" ht="409.5" x14ac:dyDescent="0.25">
      <c r="A34" s="43">
        <f t="shared" si="13"/>
        <v>31</v>
      </c>
      <c r="B34" s="33" t="s">
        <v>566</v>
      </c>
      <c r="C34" s="32">
        <v>2017</v>
      </c>
      <c r="D34" s="33" t="s">
        <v>413</v>
      </c>
      <c r="E34" s="33" t="s">
        <v>567</v>
      </c>
      <c r="F34" s="39" t="s">
        <v>734</v>
      </c>
      <c r="G34" s="39" t="s">
        <v>725</v>
      </c>
      <c r="H34" s="33"/>
      <c r="I34" s="33" t="s">
        <v>568</v>
      </c>
      <c r="J34" s="33" t="s">
        <v>139</v>
      </c>
      <c r="K34" s="33" t="s">
        <v>139</v>
      </c>
      <c r="L34" s="33" t="s">
        <v>140</v>
      </c>
      <c r="M34" s="33" t="s">
        <v>140</v>
      </c>
      <c r="N34" s="33" t="s">
        <v>140</v>
      </c>
      <c r="O34" s="33" t="s">
        <v>140</v>
      </c>
      <c r="P34" s="33" t="s">
        <v>140</v>
      </c>
      <c r="Q34" s="33" t="s">
        <v>140</v>
      </c>
      <c r="R34" s="33" t="s">
        <v>140</v>
      </c>
      <c r="S34" s="33" t="s">
        <v>140</v>
      </c>
      <c r="T34" s="33" t="s">
        <v>139</v>
      </c>
      <c r="U34" s="33" t="s">
        <v>139</v>
      </c>
      <c r="V34" s="33" t="s">
        <v>139</v>
      </c>
      <c r="W34" s="33" t="s">
        <v>140</v>
      </c>
      <c r="X34" s="33" t="s">
        <v>140</v>
      </c>
      <c r="Y34" s="33" t="s">
        <v>140</v>
      </c>
      <c r="Z34" s="33" t="s">
        <v>139</v>
      </c>
      <c r="AA34" s="33" t="s">
        <v>139</v>
      </c>
      <c r="AB34" s="33" t="s">
        <v>141</v>
      </c>
      <c r="AC34" s="33" t="s">
        <v>139</v>
      </c>
      <c r="AD34" s="33" t="s">
        <v>139</v>
      </c>
      <c r="AE34" s="33" t="s">
        <v>140</v>
      </c>
      <c r="AF34" s="34">
        <f t="shared" si="0"/>
        <v>9</v>
      </c>
      <c r="AG34" s="34">
        <f t="shared" si="1"/>
        <v>12</v>
      </c>
      <c r="AH34" s="34">
        <f t="shared" si="2"/>
        <v>1</v>
      </c>
      <c r="AI34" s="35">
        <f t="shared" si="3"/>
        <v>0.42857142857142855</v>
      </c>
      <c r="AJ34" s="33" t="s">
        <v>139</v>
      </c>
      <c r="AK34" s="33" t="s">
        <v>139</v>
      </c>
      <c r="AL34" s="33" t="s">
        <v>140</v>
      </c>
      <c r="AM34" s="33" t="s">
        <v>139</v>
      </c>
      <c r="AN34" s="33" t="s">
        <v>139</v>
      </c>
      <c r="AO34" s="33" t="s">
        <v>141</v>
      </c>
      <c r="AP34" s="33" t="s">
        <v>141</v>
      </c>
      <c r="AQ34" s="33" t="s">
        <v>141</v>
      </c>
      <c r="AR34" s="33" t="s">
        <v>141</v>
      </c>
      <c r="AS34" s="33" t="s">
        <v>139</v>
      </c>
      <c r="AT34" s="33" t="s">
        <v>140</v>
      </c>
      <c r="AU34" s="33" t="s">
        <v>139</v>
      </c>
      <c r="AV34" s="33" t="s">
        <v>140</v>
      </c>
      <c r="AW34" s="33" t="s">
        <v>140</v>
      </c>
      <c r="AX34" s="33" t="s">
        <v>140</v>
      </c>
      <c r="AY34" s="33" t="s">
        <v>139</v>
      </c>
      <c r="AZ34" s="34">
        <f t="shared" si="4"/>
        <v>9</v>
      </c>
      <c r="BA34" s="34">
        <f t="shared" si="5"/>
        <v>6</v>
      </c>
      <c r="BB34" s="34">
        <f t="shared" si="6"/>
        <v>4</v>
      </c>
      <c r="BC34" s="35">
        <f t="shared" si="7"/>
        <v>0.6</v>
      </c>
      <c r="BD34" s="36">
        <f t="shared" si="8"/>
        <v>0.5</v>
      </c>
      <c r="BE34" s="33" t="s">
        <v>140</v>
      </c>
      <c r="BF34" s="33" t="s">
        <v>140</v>
      </c>
      <c r="BG34" s="33" t="s">
        <v>140</v>
      </c>
      <c r="BH34" s="33" t="s">
        <v>139</v>
      </c>
      <c r="BI34" s="33" t="s">
        <v>140</v>
      </c>
      <c r="BJ34" s="33" t="s">
        <v>140</v>
      </c>
      <c r="BK34" s="33" t="s">
        <v>140</v>
      </c>
      <c r="BL34" s="33" t="s">
        <v>180</v>
      </c>
      <c r="BM34" s="33" t="s">
        <v>139</v>
      </c>
      <c r="BN34" s="33" t="s">
        <v>139</v>
      </c>
      <c r="BO34" s="34">
        <f t="shared" ref="BO34:BO35" si="26">COUNTIF(BE34:BN34,"YES")</f>
        <v>3</v>
      </c>
      <c r="BP34" s="34">
        <f t="shared" ref="BP34:BP35" si="27">COUNTIF(BE34:BN34,"NO")</f>
        <v>6</v>
      </c>
      <c r="BQ34" s="34">
        <f t="shared" ref="BQ34:BQ35" si="28">COUNTIF(BE34:BN34,"UNCLEAR")</f>
        <v>1</v>
      </c>
      <c r="BR34" s="37">
        <f t="shared" si="12"/>
        <v>0.33333333333333331</v>
      </c>
      <c r="BS34" s="21" t="s">
        <v>142</v>
      </c>
      <c r="BT34" s="21" t="s">
        <v>142</v>
      </c>
      <c r="BU34" s="21" t="s">
        <v>143</v>
      </c>
      <c r="BV34" s="21" t="s">
        <v>142</v>
      </c>
      <c r="BW34" s="21" t="s">
        <v>142</v>
      </c>
      <c r="BX34" s="2" t="s">
        <v>162</v>
      </c>
      <c r="BY34" s="2" t="s">
        <v>708</v>
      </c>
      <c r="BZ34" s="51" t="s">
        <v>142</v>
      </c>
      <c r="CA34" s="52" t="s">
        <v>143</v>
      </c>
      <c r="CB34" s="39" t="s">
        <v>681</v>
      </c>
      <c r="CC34" s="33" t="s">
        <v>569</v>
      </c>
      <c r="CD34" s="33" t="s">
        <v>570</v>
      </c>
      <c r="CE34" s="46" t="s">
        <v>142</v>
      </c>
      <c r="CF34" s="44" t="s">
        <v>143</v>
      </c>
      <c r="CG34" s="46" t="s">
        <v>142</v>
      </c>
      <c r="CH34" s="46" t="s">
        <v>142</v>
      </c>
      <c r="CI34" s="46" t="s">
        <v>142</v>
      </c>
      <c r="CJ34" s="46" t="s">
        <v>142</v>
      </c>
      <c r="CK34" s="46" t="s">
        <v>142</v>
      </c>
      <c r="CL34" s="46" t="s">
        <v>142</v>
      </c>
      <c r="CM34" s="33" t="s">
        <v>142</v>
      </c>
      <c r="CN34" s="46" t="s">
        <v>142</v>
      </c>
      <c r="CO34" s="33" t="s">
        <v>571</v>
      </c>
      <c r="CP34" s="39" t="s">
        <v>678</v>
      </c>
      <c r="CQ34" s="33" t="s">
        <v>149</v>
      </c>
      <c r="CR34" s="33" t="s">
        <v>572</v>
      </c>
      <c r="CS34" s="33" t="s">
        <v>142</v>
      </c>
      <c r="CT34" s="33" t="s">
        <v>142</v>
      </c>
      <c r="CU34" s="33" t="s">
        <v>142</v>
      </c>
      <c r="CV34" s="33" t="s">
        <v>139</v>
      </c>
      <c r="CW34" s="33" t="s">
        <v>142</v>
      </c>
      <c r="CX34" s="33" t="s">
        <v>142</v>
      </c>
      <c r="CY34" s="33" t="s">
        <v>573</v>
      </c>
      <c r="CZ34" s="33">
        <v>0.05</v>
      </c>
      <c r="DA34" s="33" t="s">
        <v>142</v>
      </c>
      <c r="DB34" s="33" t="s">
        <v>142</v>
      </c>
      <c r="DC34" s="45" t="s">
        <v>141</v>
      </c>
      <c r="DD34" s="33">
        <v>30</v>
      </c>
      <c r="DE34" s="33" t="s">
        <v>141</v>
      </c>
      <c r="DF34" s="33" t="s">
        <v>141</v>
      </c>
      <c r="DG34" s="33">
        <v>1</v>
      </c>
      <c r="DH34" s="46" t="s">
        <v>141</v>
      </c>
      <c r="DI34" s="33">
        <v>1</v>
      </c>
      <c r="DJ34" s="46" t="s">
        <v>141</v>
      </c>
      <c r="DK34" s="33" t="s">
        <v>149</v>
      </c>
      <c r="DL34" s="46" t="s">
        <v>141</v>
      </c>
      <c r="DM34" s="33" t="s">
        <v>692</v>
      </c>
      <c r="DN34" s="33" t="s">
        <v>692</v>
      </c>
      <c r="DO34" s="33" t="s">
        <v>574</v>
      </c>
      <c r="DP34" s="33" t="s">
        <v>575</v>
      </c>
      <c r="DQ34" s="33" t="s">
        <v>576</v>
      </c>
    </row>
    <row r="35" spans="1:121" ht="409.5" x14ac:dyDescent="0.25">
      <c r="A35" s="43">
        <f t="shared" si="13"/>
        <v>32</v>
      </c>
      <c r="B35" s="33" t="s">
        <v>577</v>
      </c>
      <c r="C35" s="32">
        <v>2017</v>
      </c>
      <c r="D35" s="33" t="s">
        <v>578</v>
      </c>
      <c r="E35" s="33" t="s">
        <v>579</v>
      </c>
      <c r="F35" s="33" t="s">
        <v>580</v>
      </c>
      <c r="G35" s="39" t="s">
        <v>725</v>
      </c>
      <c r="H35" s="33"/>
      <c r="I35" s="33" t="s">
        <v>581</v>
      </c>
      <c r="J35" s="33" t="s">
        <v>139</v>
      </c>
      <c r="K35" s="33" t="s">
        <v>139</v>
      </c>
      <c r="L35" s="33" t="s">
        <v>140</v>
      </c>
      <c r="M35" s="33" t="s">
        <v>140</v>
      </c>
      <c r="N35" s="33" t="s">
        <v>140</v>
      </c>
      <c r="O35" s="33" t="s">
        <v>140</v>
      </c>
      <c r="P35" s="33" t="s">
        <v>139</v>
      </c>
      <c r="Q35" s="33" t="s">
        <v>140</v>
      </c>
      <c r="R35" s="33" t="s">
        <v>140</v>
      </c>
      <c r="S35" s="33" t="s">
        <v>140</v>
      </c>
      <c r="T35" s="33" t="s">
        <v>139</v>
      </c>
      <c r="U35" s="33" t="s">
        <v>139</v>
      </c>
      <c r="V35" s="33" t="s">
        <v>139</v>
      </c>
      <c r="W35" s="33" t="s">
        <v>139</v>
      </c>
      <c r="X35" s="33" t="s">
        <v>140</v>
      </c>
      <c r="Y35" s="33" t="s">
        <v>140</v>
      </c>
      <c r="Z35" s="33" t="s">
        <v>139</v>
      </c>
      <c r="AA35" s="33" t="s">
        <v>139</v>
      </c>
      <c r="AB35" s="33" t="s">
        <v>141</v>
      </c>
      <c r="AC35" s="33" t="s">
        <v>139</v>
      </c>
      <c r="AD35" s="33" t="s">
        <v>140</v>
      </c>
      <c r="AE35" s="33" t="s">
        <v>140</v>
      </c>
      <c r="AF35" s="34">
        <f t="shared" si="0"/>
        <v>10</v>
      </c>
      <c r="AG35" s="34">
        <f t="shared" si="1"/>
        <v>11</v>
      </c>
      <c r="AH35" s="34">
        <f t="shared" si="2"/>
        <v>1</v>
      </c>
      <c r="AI35" s="35">
        <f t="shared" si="3"/>
        <v>0.47619047619047616</v>
      </c>
      <c r="AJ35" s="33" t="s">
        <v>139</v>
      </c>
      <c r="AK35" s="33" t="s">
        <v>139</v>
      </c>
      <c r="AL35" s="33" t="s">
        <v>139</v>
      </c>
      <c r="AM35" s="33" t="s">
        <v>139</v>
      </c>
      <c r="AN35" s="33" t="s">
        <v>140</v>
      </c>
      <c r="AO35" s="33" t="s">
        <v>141</v>
      </c>
      <c r="AP35" s="33" t="s">
        <v>141</v>
      </c>
      <c r="AQ35" s="33" t="s">
        <v>141</v>
      </c>
      <c r="AR35" s="33" t="s">
        <v>141</v>
      </c>
      <c r="AS35" s="33" t="s">
        <v>139</v>
      </c>
      <c r="AT35" s="33" t="s">
        <v>139</v>
      </c>
      <c r="AU35" s="33" t="s">
        <v>139</v>
      </c>
      <c r="AV35" s="33" t="s">
        <v>140</v>
      </c>
      <c r="AW35" s="33" t="s">
        <v>140</v>
      </c>
      <c r="AX35" s="33" t="s">
        <v>139</v>
      </c>
      <c r="AY35" s="33" t="s">
        <v>139</v>
      </c>
      <c r="AZ35" s="34">
        <f t="shared" si="4"/>
        <v>10</v>
      </c>
      <c r="BA35" s="34">
        <f t="shared" si="5"/>
        <v>5</v>
      </c>
      <c r="BB35" s="34">
        <f t="shared" si="6"/>
        <v>4</v>
      </c>
      <c r="BC35" s="35">
        <f t="shared" si="7"/>
        <v>0.66666666666666663</v>
      </c>
      <c r="BD35" s="36">
        <f t="shared" si="8"/>
        <v>0.55555555555555558</v>
      </c>
      <c r="BE35" s="33" t="s">
        <v>140</v>
      </c>
      <c r="BF35" s="33" t="s">
        <v>140</v>
      </c>
      <c r="BG35" s="33" t="s">
        <v>140</v>
      </c>
      <c r="BH35" s="33" t="s">
        <v>139</v>
      </c>
      <c r="BI35" s="33" t="s">
        <v>140</v>
      </c>
      <c r="BJ35" s="33" t="s">
        <v>140</v>
      </c>
      <c r="BK35" s="33" t="s">
        <v>140</v>
      </c>
      <c r="BL35" s="33" t="s">
        <v>180</v>
      </c>
      <c r="BM35" s="33" t="s">
        <v>139</v>
      </c>
      <c r="BN35" s="33" t="s">
        <v>139</v>
      </c>
      <c r="BO35" s="34">
        <f t="shared" si="26"/>
        <v>3</v>
      </c>
      <c r="BP35" s="34">
        <f t="shared" si="27"/>
        <v>6</v>
      </c>
      <c r="BQ35" s="34">
        <f t="shared" si="28"/>
        <v>1</v>
      </c>
      <c r="BR35" s="37">
        <f t="shared" si="12"/>
        <v>0.33333333333333331</v>
      </c>
      <c r="BS35" s="21" t="s">
        <v>142</v>
      </c>
      <c r="BT35" s="21" t="s">
        <v>142</v>
      </c>
      <c r="BU35" s="21" t="s">
        <v>142</v>
      </c>
      <c r="BV35" s="21" t="s">
        <v>143</v>
      </c>
      <c r="BW35" s="21" t="s">
        <v>143</v>
      </c>
      <c r="BX35" s="2" t="s">
        <v>144</v>
      </c>
      <c r="BY35" s="2" t="s">
        <v>582</v>
      </c>
      <c r="BZ35" s="51" t="s">
        <v>142</v>
      </c>
      <c r="CA35" s="52" t="s">
        <v>143</v>
      </c>
      <c r="CB35" s="39" t="s">
        <v>681</v>
      </c>
      <c r="CC35" s="33" t="s">
        <v>583</v>
      </c>
      <c r="CD35" s="33" t="s">
        <v>584</v>
      </c>
      <c r="CE35" s="46" t="s">
        <v>142</v>
      </c>
      <c r="CF35" s="46" t="s">
        <v>142</v>
      </c>
      <c r="CG35" s="46" t="s">
        <v>142</v>
      </c>
      <c r="CH35" s="44" t="s">
        <v>143</v>
      </c>
      <c r="CI35" s="46" t="s">
        <v>142</v>
      </c>
      <c r="CJ35" s="46" t="s">
        <v>142</v>
      </c>
      <c r="CK35" s="44" t="s">
        <v>143</v>
      </c>
      <c r="CL35" s="46" t="s">
        <v>142</v>
      </c>
      <c r="CM35" s="33" t="s">
        <v>142</v>
      </c>
      <c r="CN35" s="46" t="s">
        <v>142</v>
      </c>
      <c r="CO35" s="32" t="s">
        <v>585</v>
      </c>
      <c r="CP35" s="39" t="s">
        <v>670</v>
      </c>
      <c r="CQ35" s="39" t="s">
        <v>717</v>
      </c>
      <c r="CR35" s="33" t="s">
        <v>572</v>
      </c>
      <c r="CS35" s="33" t="s">
        <v>142</v>
      </c>
      <c r="CT35" s="33" t="s">
        <v>142</v>
      </c>
      <c r="CU35" s="33" t="s">
        <v>142</v>
      </c>
      <c r="CV35" s="33" t="s">
        <v>142</v>
      </c>
      <c r="CW35" s="33" t="s">
        <v>139</v>
      </c>
      <c r="CX35" s="33" t="s">
        <v>142</v>
      </c>
      <c r="CY35" s="33">
        <v>1</v>
      </c>
      <c r="CZ35" s="33">
        <v>0.5</v>
      </c>
      <c r="DA35" s="33" t="s">
        <v>142</v>
      </c>
      <c r="DB35" s="33" t="s">
        <v>142</v>
      </c>
      <c r="DC35" s="45" t="s">
        <v>141</v>
      </c>
      <c r="DD35" s="33">
        <v>30</v>
      </c>
      <c r="DE35" s="33" t="s">
        <v>141</v>
      </c>
      <c r="DF35" s="33" t="s">
        <v>141</v>
      </c>
      <c r="DG35" s="33" t="s">
        <v>586</v>
      </c>
      <c r="DH35" s="33" t="s">
        <v>587</v>
      </c>
      <c r="DI35" s="33">
        <v>1</v>
      </c>
      <c r="DJ35" s="46" t="s">
        <v>141</v>
      </c>
      <c r="DK35" s="33" t="s">
        <v>149</v>
      </c>
      <c r="DL35" s="46" t="s">
        <v>141</v>
      </c>
      <c r="DM35" s="32" t="s">
        <v>692</v>
      </c>
      <c r="DN35" s="33" t="s">
        <v>588</v>
      </c>
      <c r="DO35" s="33" t="s">
        <v>589</v>
      </c>
      <c r="DP35" s="33" t="s">
        <v>590</v>
      </c>
      <c r="DQ35" s="33" t="s">
        <v>591</v>
      </c>
    </row>
    <row r="36" spans="1:121" ht="252" x14ac:dyDescent="0.25">
      <c r="A36" s="43">
        <f t="shared" si="13"/>
        <v>33</v>
      </c>
      <c r="B36" s="33" t="s">
        <v>592</v>
      </c>
      <c r="C36" s="32">
        <v>2018</v>
      </c>
      <c r="D36" s="33" t="s">
        <v>593</v>
      </c>
      <c r="E36" s="33" t="s">
        <v>594</v>
      </c>
      <c r="F36" s="33" t="s">
        <v>595</v>
      </c>
      <c r="G36" s="39" t="s">
        <v>725</v>
      </c>
      <c r="H36" s="33"/>
      <c r="I36" s="48" t="s">
        <v>757</v>
      </c>
      <c r="J36" s="33" t="s">
        <v>139</v>
      </c>
      <c r="K36" s="33" t="s">
        <v>139</v>
      </c>
      <c r="L36" s="33" t="s">
        <v>139</v>
      </c>
      <c r="M36" s="33" t="s">
        <v>140</v>
      </c>
      <c r="N36" s="33" t="s">
        <v>140</v>
      </c>
      <c r="O36" s="33" t="s">
        <v>139</v>
      </c>
      <c r="P36" s="33" t="s">
        <v>139</v>
      </c>
      <c r="Q36" s="33" t="s">
        <v>140</v>
      </c>
      <c r="R36" s="33" t="s">
        <v>140</v>
      </c>
      <c r="S36" s="33" t="s">
        <v>140</v>
      </c>
      <c r="T36" s="33" t="s">
        <v>139</v>
      </c>
      <c r="U36" s="33" t="s">
        <v>139</v>
      </c>
      <c r="V36" s="33" t="s">
        <v>139</v>
      </c>
      <c r="W36" s="33" t="s">
        <v>139</v>
      </c>
      <c r="X36" s="33" t="s">
        <v>140</v>
      </c>
      <c r="Y36" s="33" t="s">
        <v>140</v>
      </c>
      <c r="Z36" s="33" t="s">
        <v>139</v>
      </c>
      <c r="AA36" s="33" t="s">
        <v>139</v>
      </c>
      <c r="AB36" s="33" t="s">
        <v>141</v>
      </c>
      <c r="AC36" s="33" t="s">
        <v>139</v>
      </c>
      <c r="AD36" s="33" t="s">
        <v>139</v>
      </c>
      <c r="AE36" s="33" t="s">
        <v>140</v>
      </c>
      <c r="AF36" s="34">
        <f t="shared" si="0"/>
        <v>13</v>
      </c>
      <c r="AG36" s="34">
        <f t="shared" si="1"/>
        <v>8</v>
      </c>
      <c r="AH36" s="34">
        <f t="shared" si="2"/>
        <v>1</v>
      </c>
      <c r="AI36" s="35">
        <f t="shared" si="3"/>
        <v>0.61904761904761907</v>
      </c>
      <c r="AJ36" s="33" t="s">
        <v>139</v>
      </c>
      <c r="AK36" s="33" t="s">
        <v>139</v>
      </c>
      <c r="AL36" s="33" t="s">
        <v>140</v>
      </c>
      <c r="AM36" s="33" t="s">
        <v>139</v>
      </c>
      <c r="AN36" s="33" t="s">
        <v>140</v>
      </c>
      <c r="AO36" s="33" t="s">
        <v>141</v>
      </c>
      <c r="AP36" s="33" t="s">
        <v>141</v>
      </c>
      <c r="AQ36" s="33" t="s">
        <v>141</v>
      </c>
      <c r="AR36" s="33" t="s">
        <v>141</v>
      </c>
      <c r="AS36" s="33" t="s">
        <v>139</v>
      </c>
      <c r="AT36" s="33" t="s">
        <v>139</v>
      </c>
      <c r="AU36" s="33" t="s">
        <v>139</v>
      </c>
      <c r="AV36" s="33" t="s">
        <v>140</v>
      </c>
      <c r="AW36" s="33" t="s">
        <v>140</v>
      </c>
      <c r="AX36" s="33" t="s">
        <v>139</v>
      </c>
      <c r="AY36" s="33" t="s">
        <v>139</v>
      </c>
      <c r="AZ36" s="34">
        <f t="shared" si="4"/>
        <v>10</v>
      </c>
      <c r="BA36" s="34">
        <f t="shared" si="5"/>
        <v>5</v>
      </c>
      <c r="BB36" s="34">
        <f t="shared" si="6"/>
        <v>4</v>
      </c>
      <c r="BC36" s="35">
        <f t="shared" si="7"/>
        <v>0.66666666666666663</v>
      </c>
      <c r="BD36" s="36">
        <f t="shared" si="8"/>
        <v>0.63888888888888884</v>
      </c>
      <c r="BE36" s="33" t="s">
        <v>140</v>
      </c>
      <c r="BF36" s="33" t="s">
        <v>140</v>
      </c>
      <c r="BG36" s="33" t="s">
        <v>140</v>
      </c>
      <c r="BH36" s="33" t="s">
        <v>139</v>
      </c>
      <c r="BI36" s="33" t="s">
        <v>140</v>
      </c>
      <c r="BJ36" s="33" t="s">
        <v>140</v>
      </c>
      <c r="BK36" s="33" t="s">
        <v>140</v>
      </c>
      <c r="BL36" s="33" t="s">
        <v>139</v>
      </c>
      <c r="BM36" s="33" t="s">
        <v>139</v>
      </c>
      <c r="BN36" s="33" t="s">
        <v>139</v>
      </c>
      <c r="BO36" s="34">
        <f>COUNTIF(BE36:BN36,"YES")</f>
        <v>4</v>
      </c>
      <c r="BP36" s="34">
        <f>COUNTIF(BE36:BN36,"NO")</f>
        <v>6</v>
      </c>
      <c r="BQ36" s="34">
        <f>COUNTIF(BE36:BN36,"UNCLEAR")</f>
        <v>0</v>
      </c>
      <c r="BR36" s="37">
        <f t="shared" si="12"/>
        <v>0.4</v>
      </c>
      <c r="BS36" s="21" t="s">
        <v>142</v>
      </c>
      <c r="BT36" s="21" t="s">
        <v>142</v>
      </c>
      <c r="BU36" s="21" t="s">
        <v>143</v>
      </c>
      <c r="BV36" s="21" t="s">
        <v>142</v>
      </c>
      <c r="BW36" s="21" t="s">
        <v>142</v>
      </c>
      <c r="BX36" s="2" t="s">
        <v>144</v>
      </c>
      <c r="BY36" s="2" t="s">
        <v>596</v>
      </c>
      <c r="BZ36" s="51" t="s">
        <v>142</v>
      </c>
      <c r="CA36" s="52" t="s">
        <v>143</v>
      </c>
      <c r="CB36" s="39" t="s">
        <v>681</v>
      </c>
      <c r="CC36" s="33" t="s">
        <v>144</v>
      </c>
      <c r="CD36" s="33" t="s">
        <v>488</v>
      </c>
      <c r="CE36" s="46" t="s">
        <v>142</v>
      </c>
      <c r="CF36" s="44" t="s">
        <v>143</v>
      </c>
      <c r="CG36" s="46" t="s">
        <v>142</v>
      </c>
      <c r="CH36" s="46" t="s">
        <v>142</v>
      </c>
      <c r="CI36" s="46" t="s">
        <v>142</v>
      </c>
      <c r="CJ36" s="44" t="s">
        <v>143</v>
      </c>
      <c r="CK36" s="46" t="s">
        <v>142</v>
      </c>
      <c r="CL36" s="46" t="s">
        <v>142</v>
      </c>
      <c r="CM36" s="33" t="s">
        <v>142</v>
      </c>
      <c r="CN36" s="46" t="s">
        <v>142</v>
      </c>
      <c r="CO36" s="33" t="s">
        <v>597</v>
      </c>
      <c r="CP36" s="39" t="s">
        <v>677</v>
      </c>
      <c r="CQ36" s="33" t="s">
        <v>149</v>
      </c>
      <c r="CR36" s="39" t="s">
        <v>721</v>
      </c>
      <c r="CS36" s="33" t="s">
        <v>142</v>
      </c>
      <c r="CT36" s="33" t="s">
        <v>142</v>
      </c>
      <c r="CU36" s="33" t="s">
        <v>139</v>
      </c>
      <c r="CV36" s="33" t="s">
        <v>142</v>
      </c>
      <c r="CW36" s="33" t="s">
        <v>142</v>
      </c>
      <c r="CX36" s="33" t="s">
        <v>142</v>
      </c>
      <c r="CY36" s="33">
        <v>0.88</v>
      </c>
      <c r="CZ36" s="33">
        <v>1</v>
      </c>
      <c r="DA36" s="33" t="s">
        <v>142</v>
      </c>
      <c r="DB36" s="33" t="s">
        <v>142</v>
      </c>
      <c r="DC36" s="45" t="s">
        <v>141</v>
      </c>
      <c r="DD36" s="33">
        <v>600</v>
      </c>
      <c r="DE36" s="33" t="s">
        <v>141</v>
      </c>
      <c r="DF36" s="33" t="s">
        <v>141</v>
      </c>
      <c r="DG36" s="33">
        <v>1</v>
      </c>
      <c r="DH36" s="46" t="s">
        <v>141</v>
      </c>
      <c r="DI36" s="33">
        <v>1</v>
      </c>
      <c r="DJ36" s="46" t="s">
        <v>141</v>
      </c>
      <c r="DK36" s="33" t="s">
        <v>149</v>
      </c>
      <c r="DL36" s="46" t="s">
        <v>141</v>
      </c>
      <c r="DM36" s="33" t="s">
        <v>692</v>
      </c>
      <c r="DN36" s="33" t="s">
        <v>692</v>
      </c>
      <c r="DO36" s="33" t="s">
        <v>598</v>
      </c>
      <c r="DP36" s="33" t="s">
        <v>599</v>
      </c>
      <c r="DQ36" s="33" t="s">
        <v>600</v>
      </c>
    </row>
    <row r="37" spans="1:121" ht="220.5" x14ac:dyDescent="0.25">
      <c r="A37" s="43">
        <f t="shared" si="13"/>
        <v>34</v>
      </c>
      <c r="B37" s="33" t="s">
        <v>601</v>
      </c>
      <c r="C37" s="32">
        <v>2019</v>
      </c>
      <c r="D37" s="33" t="s">
        <v>602</v>
      </c>
      <c r="E37" s="33" t="s">
        <v>603</v>
      </c>
      <c r="F37" s="33" t="s">
        <v>604</v>
      </c>
      <c r="G37" s="39" t="s">
        <v>727</v>
      </c>
      <c r="H37" s="33"/>
      <c r="I37" s="39" t="s">
        <v>756</v>
      </c>
      <c r="J37" s="33" t="s">
        <v>139</v>
      </c>
      <c r="K37" s="33" t="s">
        <v>139</v>
      </c>
      <c r="L37" s="33" t="s">
        <v>140</v>
      </c>
      <c r="M37" s="33" t="s">
        <v>140</v>
      </c>
      <c r="N37" s="33" t="s">
        <v>140</v>
      </c>
      <c r="O37" s="33" t="s">
        <v>140</v>
      </c>
      <c r="P37" s="33" t="s">
        <v>140</v>
      </c>
      <c r="Q37" s="33" t="s">
        <v>140</v>
      </c>
      <c r="R37" s="33" t="s">
        <v>140</v>
      </c>
      <c r="S37" s="33" t="s">
        <v>140</v>
      </c>
      <c r="T37" s="33" t="s">
        <v>139</v>
      </c>
      <c r="U37" s="33" t="s">
        <v>139</v>
      </c>
      <c r="V37" s="33" t="s">
        <v>140</v>
      </c>
      <c r="W37" s="33" t="s">
        <v>140</v>
      </c>
      <c r="X37" s="33" t="s">
        <v>140</v>
      </c>
      <c r="Y37" s="33" t="s">
        <v>140</v>
      </c>
      <c r="Z37" s="33" t="s">
        <v>139</v>
      </c>
      <c r="AA37" s="33" t="s">
        <v>139</v>
      </c>
      <c r="AB37" s="33" t="s">
        <v>141</v>
      </c>
      <c r="AC37" s="33" t="s">
        <v>139</v>
      </c>
      <c r="AD37" s="33" t="s">
        <v>139</v>
      </c>
      <c r="AE37" s="33" t="s">
        <v>140</v>
      </c>
      <c r="AF37" s="34">
        <f t="shared" si="0"/>
        <v>8</v>
      </c>
      <c r="AG37" s="34">
        <f t="shared" si="1"/>
        <v>13</v>
      </c>
      <c r="AH37" s="34">
        <f t="shared" si="2"/>
        <v>1</v>
      </c>
      <c r="AI37" s="35">
        <f t="shared" si="3"/>
        <v>0.38095238095238093</v>
      </c>
      <c r="AJ37" s="33" t="s">
        <v>139</v>
      </c>
      <c r="AK37" s="33" t="s">
        <v>139</v>
      </c>
      <c r="AL37" s="33" t="s">
        <v>140</v>
      </c>
      <c r="AM37" s="33" t="s">
        <v>139</v>
      </c>
      <c r="AN37" s="33" t="s">
        <v>139</v>
      </c>
      <c r="AO37" s="33" t="s">
        <v>141</v>
      </c>
      <c r="AP37" s="33" t="s">
        <v>139</v>
      </c>
      <c r="AQ37" s="33" t="s">
        <v>139</v>
      </c>
      <c r="AR37" s="33" t="s">
        <v>140</v>
      </c>
      <c r="AS37" s="33" t="s">
        <v>139</v>
      </c>
      <c r="AT37" s="33" t="s">
        <v>140</v>
      </c>
      <c r="AU37" s="33" t="s">
        <v>139</v>
      </c>
      <c r="AV37" s="33" t="s">
        <v>140</v>
      </c>
      <c r="AW37" s="33" t="s">
        <v>140</v>
      </c>
      <c r="AX37" s="33" t="s">
        <v>139</v>
      </c>
      <c r="AY37" s="33" t="s">
        <v>139</v>
      </c>
      <c r="AZ37" s="34">
        <f t="shared" si="4"/>
        <v>12</v>
      </c>
      <c r="BA37" s="34">
        <f t="shared" si="5"/>
        <v>6</v>
      </c>
      <c r="BB37" s="34">
        <f t="shared" si="6"/>
        <v>1</v>
      </c>
      <c r="BC37" s="35">
        <f t="shared" si="7"/>
        <v>0.66666666666666663</v>
      </c>
      <c r="BD37" s="36">
        <f t="shared" si="8"/>
        <v>0.51282051282051277</v>
      </c>
      <c r="BE37" s="33" t="s">
        <v>140</v>
      </c>
      <c r="BF37" s="33" t="s">
        <v>140</v>
      </c>
      <c r="BG37" s="33" t="s">
        <v>140</v>
      </c>
      <c r="BH37" s="33" t="s">
        <v>139</v>
      </c>
      <c r="BI37" s="33" t="s">
        <v>140</v>
      </c>
      <c r="BJ37" s="33" t="s">
        <v>140</v>
      </c>
      <c r="BK37" s="33" t="s">
        <v>140</v>
      </c>
      <c r="BL37" s="33" t="s">
        <v>180</v>
      </c>
      <c r="BM37" s="33" t="s">
        <v>180</v>
      </c>
      <c r="BN37" s="33" t="s">
        <v>140</v>
      </c>
      <c r="BO37" s="34">
        <f t="shared" ref="BO37:BO40" si="29">COUNTIF(BE37:BN37,"YES")</f>
        <v>1</v>
      </c>
      <c r="BP37" s="34">
        <f t="shared" ref="BP37:BP38" si="30">COUNTIF(BE37:BN37,"NO")</f>
        <v>7</v>
      </c>
      <c r="BQ37" s="34">
        <f t="shared" ref="BQ37:BQ40" si="31">COUNTIF(BE37:BN37,"UNCLEAR")</f>
        <v>2</v>
      </c>
      <c r="BR37" s="37">
        <f t="shared" si="12"/>
        <v>0.125</v>
      </c>
      <c r="BS37" s="21" t="s">
        <v>142</v>
      </c>
      <c r="BT37" s="21" t="s">
        <v>143</v>
      </c>
      <c r="BU37" s="21" t="s">
        <v>142</v>
      </c>
      <c r="BV37" s="21" t="s">
        <v>142</v>
      </c>
      <c r="BW37" s="21" t="s">
        <v>142</v>
      </c>
      <c r="BX37" s="2" t="s">
        <v>284</v>
      </c>
      <c r="BY37" s="2" t="s">
        <v>605</v>
      </c>
      <c r="BZ37" s="52" t="s">
        <v>143</v>
      </c>
      <c r="CA37" s="52" t="s">
        <v>143</v>
      </c>
      <c r="CB37" s="39" t="s">
        <v>681</v>
      </c>
      <c r="CC37" s="33" t="s">
        <v>606</v>
      </c>
      <c r="CD37" s="33" t="s">
        <v>607</v>
      </c>
      <c r="CE37" s="44" t="s">
        <v>143</v>
      </c>
      <c r="CF37" s="46" t="s">
        <v>142</v>
      </c>
      <c r="CG37" s="46" t="s">
        <v>142</v>
      </c>
      <c r="CH37" s="46" t="s">
        <v>142</v>
      </c>
      <c r="CI37" s="46" t="s">
        <v>142</v>
      </c>
      <c r="CJ37" s="46" t="s">
        <v>142</v>
      </c>
      <c r="CK37" s="46" t="s">
        <v>142</v>
      </c>
      <c r="CL37" s="46" t="s">
        <v>142</v>
      </c>
      <c r="CM37" s="33" t="s">
        <v>142</v>
      </c>
      <c r="CN37" s="46" t="s">
        <v>142</v>
      </c>
      <c r="CO37" s="33" t="s">
        <v>608</v>
      </c>
      <c r="CP37" s="33" t="s">
        <v>609</v>
      </c>
      <c r="CQ37" s="33" t="s">
        <v>149</v>
      </c>
      <c r="CR37" s="39" t="s">
        <v>720</v>
      </c>
      <c r="CS37" s="33" t="s">
        <v>142</v>
      </c>
      <c r="CT37" s="33" t="s">
        <v>142</v>
      </c>
      <c r="CU37" s="33" t="s">
        <v>139</v>
      </c>
      <c r="CV37" s="33" t="s">
        <v>142</v>
      </c>
      <c r="CW37" s="33" t="s">
        <v>142</v>
      </c>
      <c r="CX37" s="33" t="s">
        <v>142</v>
      </c>
      <c r="CY37" s="33">
        <v>1</v>
      </c>
      <c r="CZ37" s="33" t="s">
        <v>610</v>
      </c>
      <c r="DA37" s="33" t="s">
        <v>142</v>
      </c>
      <c r="DB37" s="33" t="s">
        <v>142</v>
      </c>
      <c r="DC37" s="45" t="s">
        <v>141</v>
      </c>
      <c r="DD37" s="33">
        <v>300</v>
      </c>
      <c r="DE37" s="33" t="s">
        <v>141</v>
      </c>
      <c r="DF37" s="33" t="s">
        <v>141</v>
      </c>
      <c r="DG37" s="33">
        <v>1</v>
      </c>
      <c r="DH37" s="46" t="s">
        <v>141</v>
      </c>
      <c r="DI37" s="33">
        <v>1</v>
      </c>
      <c r="DJ37" s="46" t="s">
        <v>141</v>
      </c>
      <c r="DK37" s="33" t="s">
        <v>149</v>
      </c>
      <c r="DL37" s="46" t="s">
        <v>141</v>
      </c>
      <c r="DM37" s="33" t="s">
        <v>692</v>
      </c>
      <c r="DN37" s="33" t="s">
        <v>692</v>
      </c>
      <c r="DO37" s="33" t="s">
        <v>611</v>
      </c>
      <c r="DP37" s="33" t="s">
        <v>144</v>
      </c>
      <c r="DQ37" s="33" t="s">
        <v>612</v>
      </c>
    </row>
    <row r="38" spans="1:121" ht="220.5" x14ac:dyDescent="0.25">
      <c r="A38" s="43">
        <f t="shared" si="13"/>
        <v>35</v>
      </c>
      <c r="B38" s="33" t="s">
        <v>613</v>
      </c>
      <c r="C38" s="32">
        <v>2019</v>
      </c>
      <c r="D38" s="33" t="s">
        <v>578</v>
      </c>
      <c r="E38" s="33" t="s">
        <v>614</v>
      </c>
      <c r="F38" s="39" t="s">
        <v>733</v>
      </c>
      <c r="G38" s="39" t="s">
        <v>725</v>
      </c>
      <c r="H38" s="33"/>
      <c r="I38" s="39" t="s">
        <v>755</v>
      </c>
      <c r="J38" s="33" t="s">
        <v>139</v>
      </c>
      <c r="K38" s="33" t="s">
        <v>139</v>
      </c>
      <c r="L38" s="33" t="s">
        <v>140</v>
      </c>
      <c r="M38" s="33" t="s">
        <v>140</v>
      </c>
      <c r="N38" s="33" t="s">
        <v>140</v>
      </c>
      <c r="O38" s="33" t="s">
        <v>140</v>
      </c>
      <c r="P38" s="33" t="s">
        <v>140</v>
      </c>
      <c r="Q38" s="33" t="s">
        <v>140</v>
      </c>
      <c r="R38" s="33" t="s">
        <v>140</v>
      </c>
      <c r="S38" s="33" t="s">
        <v>140</v>
      </c>
      <c r="T38" s="33" t="s">
        <v>139</v>
      </c>
      <c r="U38" s="33" t="s">
        <v>139</v>
      </c>
      <c r="V38" s="33" t="s">
        <v>140</v>
      </c>
      <c r="W38" s="33" t="s">
        <v>139</v>
      </c>
      <c r="X38" s="33" t="s">
        <v>140</v>
      </c>
      <c r="Y38" s="33" t="s">
        <v>140</v>
      </c>
      <c r="Z38" s="33" t="s">
        <v>139</v>
      </c>
      <c r="AA38" s="33" t="s">
        <v>139</v>
      </c>
      <c r="AB38" s="33" t="s">
        <v>141</v>
      </c>
      <c r="AC38" s="33" t="s">
        <v>139</v>
      </c>
      <c r="AD38" s="33" t="s">
        <v>139</v>
      </c>
      <c r="AE38" s="33" t="s">
        <v>140</v>
      </c>
      <c r="AF38" s="34">
        <f t="shared" si="0"/>
        <v>9</v>
      </c>
      <c r="AG38" s="34">
        <f t="shared" si="1"/>
        <v>12</v>
      </c>
      <c r="AH38" s="34">
        <f t="shared" si="2"/>
        <v>1</v>
      </c>
      <c r="AI38" s="35">
        <f t="shared" si="3"/>
        <v>0.42857142857142855</v>
      </c>
      <c r="AJ38" s="33" t="s">
        <v>139</v>
      </c>
      <c r="AK38" s="33" t="s">
        <v>139</v>
      </c>
      <c r="AL38" s="33" t="s">
        <v>139</v>
      </c>
      <c r="AM38" s="33" t="s">
        <v>139</v>
      </c>
      <c r="AN38" s="33" t="s">
        <v>140</v>
      </c>
      <c r="AO38" s="33" t="s">
        <v>141</v>
      </c>
      <c r="AP38" s="33" t="s">
        <v>141</v>
      </c>
      <c r="AQ38" s="33" t="s">
        <v>141</v>
      </c>
      <c r="AR38" s="33" t="s">
        <v>141</v>
      </c>
      <c r="AS38" s="33" t="s">
        <v>139</v>
      </c>
      <c r="AT38" s="33" t="s">
        <v>140</v>
      </c>
      <c r="AU38" s="33" t="s">
        <v>139</v>
      </c>
      <c r="AV38" s="33" t="s">
        <v>140</v>
      </c>
      <c r="AW38" s="33" t="s">
        <v>140</v>
      </c>
      <c r="AX38" s="33" t="s">
        <v>139</v>
      </c>
      <c r="AY38" s="33" t="s">
        <v>139</v>
      </c>
      <c r="AZ38" s="34">
        <f t="shared" si="4"/>
        <v>10</v>
      </c>
      <c r="BA38" s="34">
        <f t="shared" si="5"/>
        <v>5</v>
      </c>
      <c r="BB38" s="34">
        <f t="shared" si="6"/>
        <v>4</v>
      </c>
      <c r="BC38" s="35">
        <f t="shared" si="7"/>
        <v>0.66666666666666663</v>
      </c>
      <c r="BD38" s="36">
        <f t="shared" si="8"/>
        <v>0.52777777777777779</v>
      </c>
      <c r="BE38" s="33" t="s">
        <v>140</v>
      </c>
      <c r="BF38" s="33" t="s">
        <v>140</v>
      </c>
      <c r="BG38" s="33" t="s">
        <v>140</v>
      </c>
      <c r="BH38" s="33" t="s">
        <v>139</v>
      </c>
      <c r="BI38" s="33" t="s">
        <v>140</v>
      </c>
      <c r="BJ38" s="33" t="s">
        <v>140</v>
      </c>
      <c r="BK38" s="33" t="s">
        <v>140</v>
      </c>
      <c r="BL38" s="33" t="s">
        <v>180</v>
      </c>
      <c r="BM38" s="33" t="s">
        <v>139</v>
      </c>
      <c r="BN38" s="33" t="s">
        <v>139</v>
      </c>
      <c r="BO38" s="34">
        <f t="shared" si="29"/>
        <v>3</v>
      </c>
      <c r="BP38" s="34">
        <f t="shared" si="30"/>
        <v>6</v>
      </c>
      <c r="BQ38" s="34">
        <f t="shared" si="31"/>
        <v>1</v>
      </c>
      <c r="BR38" s="37">
        <f t="shared" si="12"/>
        <v>0.33333333333333331</v>
      </c>
      <c r="BS38" s="21" t="s">
        <v>142</v>
      </c>
      <c r="BT38" s="21" t="s">
        <v>142</v>
      </c>
      <c r="BU38" s="21" t="s">
        <v>142</v>
      </c>
      <c r="BV38" s="21" t="s">
        <v>143</v>
      </c>
      <c r="BW38" s="21" t="s">
        <v>143</v>
      </c>
      <c r="BX38" s="2" t="s">
        <v>144</v>
      </c>
      <c r="BY38" s="2" t="s">
        <v>709</v>
      </c>
      <c r="BZ38" s="51" t="s">
        <v>142</v>
      </c>
      <c r="CA38" s="52" t="s">
        <v>143</v>
      </c>
      <c r="CB38" s="39" t="s">
        <v>681</v>
      </c>
      <c r="CC38" s="33" t="s">
        <v>615</v>
      </c>
      <c r="CD38" s="33" t="s">
        <v>616</v>
      </c>
      <c r="CE38" s="46" t="s">
        <v>142</v>
      </c>
      <c r="CF38" s="46" t="s">
        <v>142</v>
      </c>
      <c r="CG38" s="46" t="s">
        <v>142</v>
      </c>
      <c r="CH38" s="44" t="s">
        <v>143</v>
      </c>
      <c r="CI38" s="46" t="s">
        <v>142</v>
      </c>
      <c r="CJ38" s="46" t="s">
        <v>142</v>
      </c>
      <c r="CK38" s="44" t="s">
        <v>143</v>
      </c>
      <c r="CL38" s="46" t="s">
        <v>142</v>
      </c>
      <c r="CM38" s="33" t="s">
        <v>142</v>
      </c>
      <c r="CN38" s="46" t="s">
        <v>142</v>
      </c>
      <c r="CO38" s="33" t="s">
        <v>617</v>
      </c>
      <c r="CP38" s="39" t="s">
        <v>680</v>
      </c>
      <c r="CQ38" s="39" t="s">
        <v>718</v>
      </c>
      <c r="CR38" s="39" t="s">
        <v>489</v>
      </c>
      <c r="CS38" s="33" t="s">
        <v>142</v>
      </c>
      <c r="CT38" s="33" t="s">
        <v>142</v>
      </c>
      <c r="CU38" s="33" t="s">
        <v>142</v>
      </c>
      <c r="CV38" s="33" t="s">
        <v>142</v>
      </c>
      <c r="CW38" s="33" t="s">
        <v>139</v>
      </c>
      <c r="CX38" s="33" t="s">
        <v>142</v>
      </c>
      <c r="CY38" s="33">
        <v>1</v>
      </c>
      <c r="CZ38" s="33">
        <v>2.5</v>
      </c>
      <c r="DA38" s="33" t="s">
        <v>142</v>
      </c>
      <c r="DB38" s="33" t="s">
        <v>142</v>
      </c>
      <c r="DC38" s="45" t="s">
        <v>618</v>
      </c>
      <c r="DD38" s="33" t="s">
        <v>619</v>
      </c>
      <c r="DE38" s="33" t="s">
        <v>144</v>
      </c>
      <c r="DF38" s="33" t="s">
        <v>144</v>
      </c>
      <c r="DG38" s="47" t="s">
        <v>586</v>
      </c>
      <c r="DH38" s="33" t="s">
        <v>620</v>
      </c>
      <c r="DI38" s="33">
        <v>1</v>
      </c>
      <c r="DJ38" s="46" t="s">
        <v>141</v>
      </c>
      <c r="DK38" s="33" t="s">
        <v>621</v>
      </c>
      <c r="DL38" s="33" t="s">
        <v>553</v>
      </c>
      <c r="DM38" s="33" t="s">
        <v>692</v>
      </c>
      <c r="DN38" s="33" t="s">
        <v>622</v>
      </c>
      <c r="DO38" s="33" t="s">
        <v>623</v>
      </c>
      <c r="DP38" s="33" t="s">
        <v>624</v>
      </c>
      <c r="DQ38" s="33" t="s">
        <v>625</v>
      </c>
    </row>
    <row r="39" spans="1:121" ht="393.75" x14ac:dyDescent="0.25">
      <c r="A39" s="43">
        <f t="shared" si="13"/>
        <v>36</v>
      </c>
      <c r="B39" s="33" t="s">
        <v>626</v>
      </c>
      <c r="C39" s="32">
        <v>2020</v>
      </c>
      <c r="D39" s="33" t="s">
        <v>627</v>
      </c>
      <c r="E39" s="33" t="s">
        <v>628</v>
      </c>
      <c r="F39" s="33" t="s">
        <v>629</v>
      </c>
      <c r="G39" s="39" t="s">
        <v>725</v>
      </c>
      <c r="H39" s="33"/>
      <c r="I39" s="33" t="s">
        <v>630</v>
      </c>
      <c r="J39" s="33" t="s">
        <v>140</v>
      </c>
      <c r="K39" s="33" t="s">
        <v>139</v>
      </c>
      <c r="L39" s="33" t="s">
        <v>140</v>
      </c>
      <c r="M39" s="33" t="s">
        <v>140</v>
      </c>
      <c r="N39" s="33" t="s">
        <v>140</v>
      </c>
      <c r="O39" s="33" t="s">
        <v>140</v>
      </c>
      <c r="P39" s="33" t="s">
        <v>139</v>
      </c>
      <c r="Q39" s="33" t="s">
        <v>140</v>
      </c>
      <c r="R39" s="33" t="s">
        <v>140</v>
      </c>
      <c r="S39" s="33" t="s">
        <v>140</v>
      </c>
      <c r="T39" s="33" t="s">
        <v>139</v>
      </c>
      <c r="U39" s="33" t="s">
        <v>139</v>
      </c>
      <c r="V39" s="33" t="s">
        <v>140</v>
      </c>
      <c r="W39" s="33" t="s">
        <v>140</v>
      </c>
      <c r="X39" s="33" t="s">
        <v>140</v>
      </c>
      <c r="Y39" s="33" t="s">
        <v>140</v>
      </c>
      <c r="Z39" s="33" t="s">
        <v>139</v>
      </c>
      <c r="AA39" s="33" t="s">
        <v>139</v>
      </c>
      <c r="AB39" s="33" t="s">
        <v>140</v>
      </c>
      <c r="AC39" s="33" t="s">
        <v>139</v>
      </c>
      <c r="AD39" s="33" t="s">
        <v>140</v>
      </c>
      <c r="AE39" s="33" t="s">
        <v>140</v>
      </c>
      <c r="AF39" s="34">
        <f t="shared" si="0"/>
        <v>7</v>
      </c>
      <c r="AG39" s="34">
        <f t="shared" si="1"/>
        <v>15</v>
      </c>
      <c r="AH39" s="34">
        <f t="shared" si="2"/>
        <v>0</v>
      </c>
      <c r="AI39" s="35">
        <f t="shared" si="3"/>
        <v>0.31818181818181818</v>
      </c>
      <c r="AJ39" s="33" t="s">
        <v>139</v>
      </c>
      <c r="AK39" s="33" t="s">
        <v>139</v>
      </c>
      <c r="AL39" s="33" t="s">
        <v>139</v>
      </c>
      <c r="AM39" s="33" t="s">
        <v>139</v>
      </c>
      <c r="AN39" s="33" t="s">
        <v>139</v>
      </c>
      <c r="AO39" s="33" t="s">
        <v>139</v>
      </c>
      <c r="AP39" s="33" t="s">
        <v>139</v>
      </c>
      <c r="AQ39" s="33" t="s">
        <v>139</v>
      </c>
      <c r="AR39" s="33" t="s">
        <v>140</v>
      </c>
      <c r="AS39" s="33" t="s">
        <v>139</v>
      </c>
      <c r="AT39" s="33" t="s">
        <v>140</v>
      </c>
      <c r="AU39" s="33" t="s">
        <v>139</v>
      </c>
      <c r="AV39" s="33" t="s">
        <v>140</v>
      </c>
      <c r="AW39" s="33" t="s">
        <v>140</v>
      </c>
      <c r="AX39" s="33" t="s">
        <v>139</v>
      </c>
      <c r="AY39" s="33" t="s">
        <v>139</v>
      </c>
      <c r="AZ39" s="34">
        <f t="shared" si="4"/>
        <v>13</v>
      </c>
      <c r="BA39" s="34">
        <f t="shared" si="5"/>
        <v>6</v>
      </c>
      <c r="BB39" s="34">
        <f t="shared" si="6"/>
        <v>0</v>
      </c>
      <c r="BC39" s="35">
        <f t="shared" si="7"/>
        <v>0.68421052631578949</v>
      </c>
      <c r="BD39" s="36">
        <f t="shared" si="8"/>
        <v>0.48780487804878048</v>
      </c>
      <c r="BE39" s="33" t="s">
        <v>140</v>
      </c>
      <c r="BF39" s="33" t="s">
        <v>140</v>
      </c>
      <c r="BG39" s="33" t="s">
        <v>140</v>
      </c>
      <c r="BH39" s="33" t="s">
        <v>180</v>
      </c>
      <c r="BI39" s="33" t="s">
        <v>140</v>
      </c>
      <c r="BJ39" s="33" t="s">
        <v>140</v>
      </c>
      <c r="BK39" s="33" t="s">
        <v>140</v>
      </c>
      <c r="BL39" s="33" t="s">
        <v>180</v>
      </c>
      <c r="BM39" s="33" t="s">
        <v>180</v>
      </c>
      <c r="BN39" s="33" t="s">
        <v>139</v>
      </c>
      <c r="BO39" s="34">
        <f t="shared" si="29"/>
        <v>1</v>
      </c>
      <c r="BP39" s="34">
        <f>COUNTIF(BE39:BN39,"NO")</f>
        <v>6</v>
      </c>
      <c r="BQ39" s="34">
        <f t="shared" si="31"/>
        <v>3</v>
      </c>
      <c r="BR39" s="37">
        <f t="shared" si="12"/>
        <v>0.14285714285714285</v>
      </c>
      <c r="BS39" s="21" t="s">
        <v>143</v>
      </c>
      <c r="BT39" s="21" t="s">
        <v>143</v>
      </c>
      <c r="BU39" s="21" t="s">
        <v>142</v>
      </c>
      <c r="BV39" s="21" t="s">
        <v>142</v>
      </c>
      <c r="BW39" s="21" t="s">
        <v>142</v>
      </c>
      <c r="BX39" s="2" t="s">
        <v>316</v>
      </c>
      <c r="BY39" s="2" t="s">
        <v>631</v>
      </c>
      <c r="BZ39" s="52" t="s">
        <v>143</v>
      </c>
      <c r="CA39" s="51" t="s">
        <v>142</v>
      </c>
      <c r="CB39" s="39" t="s">
        <v>682</v>
      </c>
      <c r="CC39" s="33" t="s">
        <v>549</v>
      </c>
      <c r="CD39" s="33" t="s">
        <v>256</v>
      </c>
      <c r="CE39" s="46" t="s">
        <v>142</v>
      </c>
      <c r="CF39" s="46" t="s">
        <v>142</v>
      </c>
      <c r="CG39" s="46" t="s">
        <v>142</v>
      </c>
      <c r="CH39" s="44" t="s">
        <v>143</v>
      </c>
      <c r="CI39" s="46" t="s">
        <v>142</v>
      </c>
      <c r="CJ39" s="46" t="s">
        <v>142</v>
      </c>
      <c r="CK39" s="46" t="s">
        <v>142</v>
      </c>
      <c r="CL39" s="46" t="s">
        <v>142</v>
      </c>
      <c r="CM39" s="33" t="s">
        <v>142</v>
      </c>
      <c r="CN39" s="44" t="s">
        <v>143</v>
      </c>
      <c r="CO39" s="33" t="s">
        <v>632</v>
      </c>
      <c r="CP39" s="39" t="s">
        <v>676</v>
      </c>
      <c r="CQ39" s="33" t="s">
        <v>149</v>
      </c>
      <c r="CR39" s="39" t="s">
        <v>572</v>
      </c>
      <c r="CS39" s="33" t="s">
        <v>142</v>
      </c>
      <c r="CT39" s="33" t="s">
        <v>142</v>
      </c>
      <c r="CU39" s="33" t="s">
        <v>139</v>
      </c>
      <c r="CV39" s="33" t="s">
        <v>142</v>
      </c>
      <c r="CW39" s="33" t="s">
        <v>142</v>
      </c>
      <c r="CX39" s="33" t="s">
        <v>142</v>
      </c>
      <c r="CY39" s="33">
        <v>1.1000000000000001</v>
      </c>
      <c r="CZ39" s="33" t="s">
        <v>142</v>
      </c>
      <c r="DA39" s="33" t="s">
        <v>633</v>
      </c>
      <c r="DB39" s="33" t="s">
        <v>634</v>
      </c>
      <c r="DC39" s="45">
        <v>0.01</v>
      </c>
      <c r="DD39" s="33">
        <v>120</v>
      </c>
      <c r="DE39" s="33">
        <v>1</v>
      </c>
      <c r="DF39" s="33">
        <v>10</v>
      </c>
      <c r="DG39" s="33">
        <v>1</v>
      </c>
      <c r="DH39" s="46" t="s">
        <v>141</v>
      </c>
      <c r="DI39" s="33">
        <v>1</v>
      </c>
      <c r="DJ39" s="46" t="s">
        <v>141</v>
      </c>
      <c r="DK39" s="33" t="s">
        <v>379</v>
      </c>
      <c r="DL39" s="33" t="s">
        <v>635</v>
      </c>
      <c r="DM39" s="33" t="s">
        <v>710</v>
      </c>
      <c r="DN39" s="33" t="s">
        <v>636</v>
      </c>
      <c r="DO39" s="33" t="s">
        <v>637</v>
      </c>
      <c r="DP39" s="33" t="s">
        <v>155</v>
      </c>
      <c r="DQ39" s="33" t="s">
        <v>638</v>
      </c>
    </row>
    <row r="40" spans="1:121" ht="409.6" thickBot="1" x14ac:dyDescent="0.3">
      <c r="A40" s="43">
        <f t="shared" si="13"/>
        <v>37</v>
      </c>
      <c r="B40" s="33" t="s">
        <v>639</v>
      </c>
      <c r="C40" s="32">
        <v>2021</v>
      </c>
      <c r="D40" s="33" t="s">
        <v>640</v>
      </c>
      <c r="E40" s="33" t="s">
        <v>641</v>
      </c>
      <c r="F40" s="33" t="s">
        <v>642</v>
      </c>
      <c r="G40" s="39" t="s">
        <v>725</v>
      </c>
      <c r="H40" s="33"/>
      <c r="I40" s="33" t="s">
        <v>643</v>
      </c>
      <c r="J40" s="33" t="s">
        <v>139</v>
      </c>
      <c r="K40" s="33" t="s">
        <v>139</v>
      </c>
      <c r="L40" s="33" t="s">
        <v>140</v>
      </c>
      <c r="M40" s="33" t="s">
        <v>140</v>
      </c>
      <c r="N40" s="33" t="s">
        <v>139</v>
      </c>
      <c r="O40" s="33" t="s">
        <v>140</v>
      </c>
      <c r="P40" s="33" t="s">
        <v>140</v>
      </c>
      <c r="Q40" s="33" t="s">
        <v>140</v>
      </c>
      <c r="R40" s="33" t="s">
        <v>140</v>
      </c>
      <c r="S40" s="33" t="s">
        <v>140</v>
      </c>
      <c r="T40" s="33" t="s">
        <v>139</v>
      </c>
      <c r="U40" s="33" t="s">
        <v>139</v>
      </c>
      <c r="V40" s="33" t="s">
        <v>140</v>
      </c>
      <c r="W40" s="33" t="s">
        <v>139</v>
      </c>
      <c r="X40" s="33" t="s">
        <v>139</v>
      </c>
      <c r="Y40" s="33" t="s">
        <v>140</v>
      </c>
      <c r="Z40" s="33" t="s">
        <v>139</v>
      </c>
      <c r="AA40" s="33" t="s">
        <v>139</v>
      </c>
      <c r="AB40" s="33" t="s">
        <v>140</v>
      </c>
      <c r="AC40" s="33" t="s">
        <v>139</v>
      </c>
      <c r="AD40" s="33" t="s">
        <v>140</v>
      </c>
      <c r="AE40" s="33" t="s">
        <v>140</v>
      </c>
      <c r="AF40" s="34">
        <f t="shared" si="0"/>
        <v>10</v>
      </c>
      <c r="AG40" s="34">
        <f t="shared" si="1"/>
        <v>12</v>
      </c>
      <c r="AH40" s="34">
        <f t="shared" si="2"/>
        <v>0</v>
      </c>
      <c r="AI40" s="35">
        <f t="shared" si="3"/>
        <v>0.45454545454545453</v>
      </c>
      <c r="AJ40" s="33" t="s">
        <v>139</v>
      </c>
      <c r="AK40" s="33" t="s">
        <v>139</v>
      </c>
      <c r="AL40" s="33" t="s">
        <v>139</v>
      </c>
      <c r="AM40" s="33" t="s">
        <v>139</v>
      </c>
      <c r="AN40" s="33" t="s">
        <v>139</v>
      </c>
      <c r="AO40" s="33" t="s">
        <v>139</v>
      </c>
      <c r="AP40" s="33" t="s">
        <v>139</v>
      </c>
      <c r="AQ40" s="33" t="s">
        <v>139</v>
      </c>
      <c r="AR40" s="33" t="s">
        <v>140</v>
      </c>
      <c r="AS40" s="33" t="s">
        <v>139</v>
      </c>
      <c r="AT40" s="33" t="s">
        <v>139</v>
      </c>
      <c r="AU40" s="33" t="s">
        <v>139</v>
      </c>
      <c r="AV40" s="33" t="s">
        <v>140</v>
      </c>
      <c r="AW40" s="33" t="s">
        <v>140</v>
      </c>
      <c r="AX40" s="33" t="s">
        <v>140</v>
      </c>
      <c r="AY40" s="33" t="s">
        <v>140</v>
      </c>
      <c r="AZ40" s="34">
        <f t="shared" si="4"/>
        <v>12</v>
      </c>
      <c r="BA40" s="34">
        <f t="shared" si="5"/>
        <v>7</v>
      </c>
      <c r="BB40" s="34">
        <f t="shared" si="6"/>
        <v>0</v>
      </c>
      <c r="BC40" s="35">
        <f t="shared" si="7"/>
        <v>0.63157894736842102</v>
      </c>
      <c r="BD40" s="36">
        <f t="shared" si="8"/>
        <v>0.53658536585365857</v>
      </c>
      <c r="BE40" s="33" t="s">
        <v>140</v>
      </c>
      <c r="BF40" s="33" t="s">
        <v>180</v>
      </c>
      <c r="BG40" s="33" t="s">
        <v>140</v>
      </c>
      <c r="BH40" s="33" t="s">
        <v>140</v>
      </c>
      <c r="BI40" s="33" t="s">
        <v>140</v>
      </c>
      <c r="BJ40" s="33" t="s">
        <v>140</v>
      </c>
      <c r="BK40" s="33" t="s">
        <v>140</v>
      </c>
      <c r="BL40" s="33" t="s">
        <v>139</v>
      </c>
      <c r="BM40" s="33" t="s">
        <v>139</v>
      </c>
      <c r="BN40" s="33" t="s">
        <v>139</v>
      </c>
      <c r="BO40" s="34">
        <f t="shared" si="29"/>
        <v>3</v>
      </c>
      <c r="BP40" s="34">
        <f>COUNTIF(BE40:BN40,"NO")</f>
        <v>6</v>
      </c>
      <c r="BQ40" s="34">
        <f t="shared" si="31"/>
        <v>1</v>
      </c>
      <c r="BR40" s="37">
        <f t="shared" si="12"/>
        <v>0.33333333333333331</v>
      </c>
      <c r="BS40" s="21" t="s">
        <v>142</v>
      </c>
      <c r="BT40" s="21" t="s">
        <v>142</v>
      </c>
      <c r="BU40" s="21" t="s">
        <v>143</v>
      </c>
      <c r="BV40" s="21" t="s">
        <v>142</v>
      </c>
      <c r="BW40" s="21" t="s">
        <v>143</v>
      </c>
      <c r="BX40" s="2" t="s">
        <v>644</v>
      </c>
      <c r="BY40" s="2" t="s">
        <v>711</v>
      </c>
      <c r="BZ40" s="53" t="s">
        <v>143</v>
      </c>
      <c r="CA40" s="53" t="s">
        <v>143</v>
      </c>
      <c r="CB40" s="39" t="s">
        <v>681</v>
      </c>
      <c r="CC40" s="33" t="s">
        <v>645</v>
      </c>
      <c r="CD40" s="33" t="s">
        <v>646</v>
      </c>
      <c r="CE40" s="46" t="s">
        <v>142</v>
      </c>
      <c r="CF40" s="46" t="s">
        <v>142</v>
      </c>
      <c r="CG40" s="46" t="s">
        <v>142</v>
      </c>
      <c r="CH40" s="46" t="s">
        <v>142</v>
      </c>
      <c r="CI40" s="44" t="s">
        <v>143</v>
      </c>
      <c r="CJ40" s="46" t="s">
        <v>142</v>
      </c>
      <c r="CK40" s="46" t="s">
        <v>142</v>
      </c>
      <c r="CL40" s="46" t="s">
        <v>142</v>
      </c>
      <c r="CM40" s="33" t="s">
        <v>142</v>
      </c>
      <c r="CN40" s="46" t="s">
        <v>142</v>
      </c>
      <c r="CO40" s="33" t="s">
        <v>419</v>
      </c>
      <c r="CP40" s="33" t="s">
        <v>647</v>
      </c>
      <c r="CQ40" s="33" t="s">
        <v>149</v>
      </c>
      <c r="CR40" s="39" t="s">
        <v>719</v>
      </c>
      <c r="CS40" s="33" t="s">
        <v>142</v>
      </c>
      <c r="CT40" s="33" t="s">
        <v>142</v>
      </c>
      <c r="CU40" s="33" t="s">
        <v>139</v>
      </c>
      <c r="CV40" s="33" t="s">
        <v>142</v>
      </c>
      <c r="CW40" s="33" t="s">
        <v>142</v>
      </c>
      <c r="CX40" s="33" t="s">
        <v>142</v>
      </c>
      <c r="CY40" s="33">
        <v>4.2500000000000003E-2</v>
      </c>
      <c r="CZ40" s="33" t="s">
        <v>648</v>
      </c>
      <c r="DA40" s="33" t="s">
        <v>649</v>
      </c>
      <c r="DB40" s="33" t="s">
        <v>650</v>
      </c>
      <c r="DC40" s="45" t="s">
        <v>141</v>
      </c>
      <c r="DD40" s="33" t="s">
        <v>651</v>
      </c>
      <c r="DE40" s="33" t="s">
        <v>141</v>
      </c>
      <c r="DF40" s="33" t="s">
        <v>141</v>
      </c>
      <c r="DG40" s="33">
        <v>1</v>
      </c>
      <c r="DH40" s="46" t="s">
        <v>141</v>
      </c>
      <c r="DI40" s="33">
        <v>1</v>
      </c>
      <c r="DJ40" s="46" t="s">
        <v>141</v>
      </c>
      <c r="DK40" s="33" t="s">
        <v>149</v>
      </c>
      <c r="DL40" s="46" t="s">
        <v>141</v>
      </c>
      <c r="DM40" s="33" t="s">
        <v>692</v>
      </c>
      <c r="DN40" s="33" t="s">
        <v>712</v>
      </c>
      <c r="DO40" s="33" t="s">
        <v>652</v>
      </c>
      <c r="DP40" s="33" t="s">
        <v>653</v>
      </c>
      <c r="DQ40" s="33"/>
    </row>
    <row r="41" spans="1:121" x14ac:dyDescent="0.25">
      <c r="J41" s="17">
        <f t="shared" ref="J41:BN41" si="32">COUNTIF(J4:J40,"YES")</f>
        <v>36</v>
      </c>
      <c r="K41" s="17">
        <f t="shared" si="32"/>
        <v>36</v>
      </c>
      <c r="L41" s="17">
        <f t="shared" si="32"/>
        <v>15</v>
      </c>
      <c r="M41" s="17">
        <f t="shared" si="32"/>
        <v>0</v>
      </c>
      <c r="N41" s="17">
        <f t="shared" si="32"/>
        <v>9</v>
      </c>
      <c r="O41" s="17">
        <f t="shared" si="32"/>
        <v>12</v>
      </c>
      <c r="P41" s="17">
        <f t="shared" si="32"/>
        <v>18</v>
      </c>
      <c r="Q41" s="17">
        <f t="shared" si="32"/>
        <v>0</v>
      </c>
      <c r="R41" s="17">
        <f t="shared" si="32"/>
        <v>2</v>
      </c>
      <c r="S41" s="17">
        <f t="shared" si="32"/>
        <v>5</v>
      </c>
      <c r="T41" s="17">
        <f t="shared" si="32"/>
        <v>37</v>
      </c>
      <c r="U41" s="17">
        <f t="shared" si="32"/>
        <v>36</v>
      </c>
      <c r="V41" s="17">
        <f t="shared" si="32"/>
        <v>22</v>
      </c>
      <c r="W41" s="17">
        <f t="shared" si="32"/>
        <v>7</v>
      </c>
      <c r="X41" s="17">
        <f t="shared" si="32"/>
        <v>16</v>
      </c>
      <c r="Y41" s="17">
        <f t="shared" si="32"/>
        <v>1</v>
      </c>
      <c r="Z41" s="17">
        <f t="shared" si="32"/>
        <v>33</v>
      </c>
      <c r="AA41" s="17">
        <f t="shared" si="32"/>
        <v>34</v>
      </c>
      <c r="AB41" s="17">
        <f t="shared" si="32"/>
        <v>0</v>
      </c>
      <c r="AC41" s="17">
        <f t="shared" si="32"/>
        <v>35</v>
      </c>
      <c r="AD41" s="17">
        <f t="shared" si="32"/>
        <v>24</v>
      </c>
      <c r="AE41" s="17">
        <f t="shared" si="32"/>
        <v>0</v>
      </c>
      <c r="AF41" s="17">
        <f t="shared" si="32"/>
        <v>0</v>
      </c>
      <c r="AG41" s="17">
        <f t="shared" si="32"/>
        <v>0</v>
      </c>
      <c r="AH41" s="17">
        <f t="shared" si="32"/>
        <v>0</v>
      </c>
      <c r="AI41" s="17">
        <f t="shared" si="32"/>
        <v>0</v>
      </c>
      <c r="AJ41" s="17">
        <f t="shared" si="32"/>
        <v>25</v>
      </c>
      <c r="AK41" s="17">
        <f t="shared" si="32"/>
        <v>35</v>
      </c>
      <c r="AL41" s="17">
        <f t="shared" si="32"/>
        <v>17</v>
      </c>
      <c r="AM41" s="17">
        <f t="shared" si="32"/>
        <v>37</v>
      </c>
      <c r="AN41" s="17">
        <f t="shared" si="32"/>
        <v>19</v>
      </c>
      <c r="AO41" s="17">
        <f t="shared" si="32"/>
        <v>4</v>
      </c>
      <c r="AP41" s="17">
        <f t="shared" si="32"/>
        <v>26</v>
      </c>
      <c r="AQ41" s="17">
        <f t="shared" si="32"/>
        <v>22</v>
      </c>
      <c r="AR41" s="17">
        <f t="shared" si="32"/>
        <v>0</v>
      </c>
      <c r="AS41" s="17">
        <f t="shared" si="32"/>
        <v>36</v>
      </c>
      <c r="AT41" s="17">
        <f t="shared" si="32"/>
        <v>11</v>
      </c>
      <c r="AU41" s="17">
        <f t="shared" si="32"/>
        <v>34</v>
      </c>
      <c r="AV41" s="17">
        <f t="shared" si="32"/>
        <v>0</v>
      </c>
      <c r="AW41" s="17">
        <f t="shared" si="32"/>
        <v>0</v>
      </c>
      <c r="AX41" s="17">
        <f t="shared" si="32"/>
        <v>19</v>
      </c>
      <c r="AY41" s="17">
        <f t="shared" si="32"/>
        <v>33</v>
      </c>
      <c r="AZ41" s="17">
        <f t="shared" si="32"/>
        <v>0</v>
      </c>
      <c r="BA41" s="17">
        <f t="shared" si="32"/>
        <v>0</v>
      </c>
      <c r="BB41" s="17">
        <f t="shared" si="32"/>
        <v>0</v>
      </c>
      <c r="BC41" s="17">
        <f t="shared" si="32"/>
        <v>0</v>
      </c>
      <c r="BD41" s="17"/>
      <c r="BE41" s="17">
        <f t="shared" si="32"/>
        <v>0</v>
      </c>
      <c r="BF41" s="17">
        <f t="shared" si="32"/>
        <v>0</v>
      </c>
      <c r="BG41" s="17">
        <f t="shared" si="32"/>
        <v>0</v>
      </c>
      <c r="BH41" s="17">
        <f t="shared" si="32"/>
        <v>17</v>
      </c>
      <c r="BI41" s="17">
        <f t="shared" si="32"/>
        <v>0</v>
      </c>
      <c r="BJ41" s="17">
        <f t="shared" si="32"/>
        <v>1</v>
      </c>
      <c r="BK41" s="17">
        <f t="shared" si="32"/>
        <v>8</v>
      </c>
      <c r="BL41" s="17">
        <f t="shared" si="32"/>
        <v>19</v>
      </c>
      <c r="BM41" s="17">
        <f t="shared" si="32"/>
        <v>29</v>
      </c>
      <c r="BN41" s="17">
        <f t="shared" si="32"/>
        <v>32</v>
      </c>
      <c r="BO41" s="17">
        <f>AVERAGE(BO3:BO40)</f>
        <v>2.8648648648648649</v>
      </c>
      <c r="BP41" s="17">
        <f>AVERAGE(BP3:BP40)</f>
        <v>6.2972972972972974</v>
      </c>
      <c r="BQ41" s="17">
        <f t="shared" ref="BQ41:BR41" si="33">AVERAGE(BQ3:BQ40)</f>
        <v>0.83783783783783783</v>
      </c>
      <c r="BR41" s="17">
        <f t="shared" si="33"/>
        <v>0.31226941226941241</v>
      </c>
      <c r="BS41" s="2"/>
      <c r="BT41" s="2"/>
      <c r="BU41" s="2"/>
      <c r="BV41" s="2"/>
      <c r="BW41" s="2"/>
      <c r="BX41" s="2"/>
      <c r="BY41" s="2"/>
      <c r="BZ41" s="2"/>
      <c r="CA41" s="2"/>
      <c r="CB41" s="2"/>
      <c r="CC41" s="2"/>
      <c r="CD41" s="2"/>
      <c r="CE41" s="2"/>
      <c r="CF41" s="2"/>
      <c r="CG41" s="2"/>
      <c r="CH41" s="2"/>
      <c r="CI41" s="2"/>
      <c r="CJ41" s="2"/>
      <c r="CK41" s="2"/>
      <c r="CL41" s="2"/>
      <c r="CM41" s="2"/>
      <c r="CO41" s="2"/>
      <c r="CP41" s="2"/>
      <c r="CQ41" s="2"/>
      <c r="CR41" s="2"/>
      <c r="CS41" s="2"/>
      <c r="CT41" s="2"/>
      <c r="CU41" s="2"/>
      <c r="CV41" s="2"/>
      <c r="CW41" s="2"/>
      <c r="CX41" s="2"/>
      <c r="CY41" s="2"/>
      <c r="CZ41" s="2"/>
      <c r="DA41" s="2"/>
      <c r="DB41" s="2"/>
      <c r="DC41" s="22"/>
      <c r="DD41" s="2"/>
      <c r="DE41" s="2"/>
      <c r="DF41" s="2"/>
      <c r="DG41" s="2"/>
      <c r="DH41" s="2"/>
      <c r="DI41" s="2"/>
      <c r="DJ41" s="2"/>
      <c r="DK41" s="2"/>
      <c r="DL41" s="2"/>
      <c r="DM41" s="2"/>
      <c r="DN41" s="2"/>
      <c r="DO41" s="2"/>
      <c r="DP41" s="2"/>
      <c r="DQ41" s="2"/>
    </row>
    <row r="42" spans="1:121" x14ac:dyDescent="0.25">
      <c r="J42" s="17">
        <f t="shared" ref="J42:BR42" si="34">COUNTIF(J4:J40,"NO")</f>
        <v>1</v>
      </c>
      <c r="K42" s="17">
        <f t="shared" si="34"/>
        <v>1</v>
      </c>
      <c r="L42" s="17">
        <f t="shared" si="34"/>
        <v>22</v>
      </c>
      <c r="M42" s="17">
        <f t="shared" si="34"/>
        <v>37</v>
      </c>
      <c r="N42" s="17">
        <f t="shared" si="34"/>
        <v>28</v>
      </c>
      <c r="O42" s="17">
        <f t="shared" si="34"/>
        <v>25</v>
      </c>
      <c r="P42" s="17">
        <f t="shared" si="34"/>
        <v>19</v>
      </c>
      <c r="Q42" s="17">
        <f t="shared" si="34"/>
        <v>37</v>
      </c>
      <c r="R42" s="17">
        <f t="shared" si="34"/>
        <v>35</v>
      </c>
      <c r="S42" s="17">
        <f t="shared" si="34"/>
        <v>32</v>
      </c>
      <c r="T42" s="17">
        <f t="shared" si="34"/>
        <v>0</v>
      </c>
      <c r="U42" s="17">
        <f t="shared" si="34"/>
        <v>1</v>
      </c>
      <c r="V42" s="17">
        <f t="shared" si="34"/>
        <v>15</v>
      </c>
      <c r="W42" s="17">
        <f t="shared" si="34"/>
        <v>30</v>
      </c>
      <c r="X42" s="17">
        <f t="shared" si="34"/>
        <v>21</v>
      </c>
      <c r="Y42" s="17">
        <f t="shared" si="34"/>
        <v>36</v>
      </c>
      <c r="Z42" s="17">
        <f t="shared" si="34"/>
        <v>4</v>
      </c>
      <c r="AA42" s="17">
        <f t="shared" si="34"/>
        <v>3</v>
      </c>
      <c r="AB42" s="17">
        <f t="shared" si="34"/>
        <v>22</v>
      </c>
      <c r="AC42" s="17">
        <f t="shared" si="34"/>
        <v>2</v>
      </c>
      <c r="AD42" s="17">
        <f t="shared" si="34"/>
        <v>13</v>
      </c>
      <c r="AE42" s="17">
        <f t="shared" si="34"/>
        <v>37</v>
      </c>
      <c r="AF42" s="17">
        <f t="shared" si="34"/>
        <v>0</v>
      </c>
      <c r="AG42" s="17">
        <f t="shared" si="34"/>
        <v>0</v>
      </c>
      <c r="AH42" s="17">
        <f t="shared" si="34"/>
        <v>0</v>
      </c>
      <c r="AI42" s="17">
        <f t="shared" si="34"/>
        <v>0</v>
      </c>
      <c r="AJ42" s="17">
        <f t="shared" si="34"/>
        <v>12</v>
      </c>
      <c r="AK42" s="17">
        <f t="shared" si="34"/>
        <v>2</v>
      </c>
      <c r="AL42" s="17">
        <f t="shared" si="34"/>
        <v>20</v>
      </c>
      <c r="AM42" s="17">
        <f t="shared" si="34"/>
        <v>0</v>
      </c>
      <c r="AN42" s="17">
        <f t="shared" si="34"/>
        <v>18</v>
      </c>
      <c r="AO42" s="17">
        <f t="shared" si="34"/>
        <v>19</v>
      </c>
      <c r="AP42" s="17">
        <f t="shared" si="34"/>
        <v>2</v>
      </c>
      <c r="AQ42" s="17">
        <f t="shared" si="34"/>
        <v>7</v>
      </c>
      <c r="AR42" s="17">
        <f t="shared" si="34"/>
        <v>23</v>
      </c>
      <c r="AS42" s="17">
        <f t="shared" si="34"/>
        <v>1</v>
      </c>
      <c r="AT42" s="17">
        <f t="shared" si="34"/>
        <v>26</v>
      </c>
      <c r="AU42" s="17">
        <f t="shared" si="34"/>
        <v>3</v>
      </c>
      <c r="AV42" s="17">
        <f t="shared" si="34"/>
        <v>37</v>
      </c>
      <c r="AW42" s="17">
        <f t="shared" si="34"/>
        <v>37</v>
      </c>
      <c r="AX42" s="17">
        <f t="shared" si="34"/>
        <v>18</v>
      </c>
      <c r="AY42" s="17">
        <f t="shared" si="34"/>
        <v>4</v>
      </c>
      <c r="AZ42" s="17">
        <f t="shared" si="34"/>
        <v>0</v>
      </c>
      <c r="BA42" s="17">
        <f t="shared" si="34"/>
        <v>0</v>
      </c>
      <c r="BB42" s="17">
        <f t="shared" si="34"/>
        <v>0</v>
      </c>
      <c r="BC42" s="17">
        <f t="shared" si="34"/>
        <v>0</v>
      </c>
      <c r="BD42" s="17"/>
      <c r="BE42" s="17">
        <f t="shared" si="34"/>
        <v>37</v>
      </c>
      <c r="BF42" s="17">
        <f t="shared" si="34"/>
        <v>21</v>
      </c>
      <c r="BG42" s="17">
        <f t="shared" si="34"/>
        <v>37</v>
      </c>
      <c r="BH42" s="17">
        <f t="shared" si="34"/>
        <v>19</v>
      </c>
      <c r="BI42" s="17">
        <f t="shared" si="34"/>
        <v>37</v>
      </c>
      <c r="BJ42" s="17">
        <f t="shared" si="34"/>
        <v>36</v>
      </c>
      <c r="BK42" s="17">
        <f t="shared" si="34"/>
        <v>28</v>
      </c>
      <c r="BL42" s="17">
        <f t="shared" si="34"/>
        <v>7</v>
      </c>
      <c r="BM42" s="17">
        <f t="shared" si="34"/>
        <v>6</v>
      </c>
      <c r="BN42" s="17">
        <f t="shared" si="34"/>
        <v>5</v>
      </c>
      <c r="BO42" s="17">
        <f>MEDIAN(BO4:BO40)</f>
        <v>3</v>
      </c>
      <c r="BP42" s="17">
        <f t="shared" ref="BP42:BQ42" si="35">MEDIAN(BP4:BP40)</f>
        <v>6</v>
      </c>
      <c r="BQ42" s="17">
        <f t="shared" si="35"/>
        <v>1</v>
      </c>
      <c r="BR42" s="20">
        <f t="shared" si="34"/>
        <v>0</v>
      </c>
      <c r="BS42" s="2"/>
      <c r="BT42" s="2"/>
      <c r="BU42" s="2"/>
      <c r="BV42" s="2"/>
      <c r="BW42" s="2"/>
      <c r="BX42" s="2"/>
      <c r="BY42" s="2"/>
      <c r="BZ42" s="2"/>
      <c r="CA42" s="2"/>
      <c r="CB42" s="2"/>
      <c r="CC42" s="2"/>
      <c r="CD42" s="2"/>
      <c r="CE42" s="2"/>
      <c r="CF42" s="2"/>
      <c r="CG42" s="2"/>
      <c r="CH42" s="2"/>
      <c r="CI42" s="2"/>
      <c r="CJ42" s="2"/>
      <c r="CK42" s="2"/>
      <c r="CL42" s="2"/>
      <c r="CM42" s="2"/>
      <c r="CO42" s="2"/>
      <c r="CP42" s="2"/>
      <c r="CQ42" s="2"/>
      <c r="CR42" s="2"/>
      <c r="CS42" s="2"/>
      <c r="CT42" s="2"/>
      <c r="CU42" s="2"/>
      <c r="CV42" s="2"/>
      <c r="CW42" s="2"/>
      <c r="CX42" s="2"/>
      <c r="CY42" s="2"/>
      <c r="CZ42" s="2"/>
      <c r="DA42" s="2"/>
      <c r="DB42" s="2"/>
      <c r="DC42" s="22"/>
      <c r="DD42" s="2"/>
      <c r="DE42" s="2"/>
      <c r="DF42" s="2"/>
      <c r="DG42" s="2"/>
      <c r="DH42" s="2"/>
      <c r="DI42" s="2"/>
      <c r="DJ42" s="2"/>
      <c r="DK42" s="2"/>
      <c r="DL42" s="2"/>
      <c r="DM42" s="2"/>
      <c r="DN42" s="2"/>
      <c r="DO42" s="2"/>
      <c r="DP42" s="2"/>
      <c r="DQ42" s="2"/>
    </row>
    <row r="43" spans="1:121" x14ac:dyDescent="0.25">
      <c r="J43" s="17">
        <f t="shared" ref="J43:BC43" si="36">COUNTIF(J4:J40,"N/A")</f>
        <v>0</v>
      </c>
      <c r="K43" s="17">
        <f t="shared" si="36"/>
        <v>0</v>
      </c>
      <c r="L43" s="17">
        <f t="shared" si="36"/>
        <v>0</v>
      </c>
      <c r="M43" s="17">
        <f t="shared" si="36"/>
        <v>0</v>
      </c>
      <c r="N43" s="17">
        <f t="shared" si="36"/>
        <v>0</v>
      </c>
      <c r="O43" s="17">
        <f t="shared" si="36"/>
        <v>0</v>
      </c>
      <c r="P43" s="17">
        <f t="shared" si="36"/>
        <v>0</v>
      </c>
      <c r="Q43" s="17">
        <f t="shared" si="36"/>
        <v>0</v>
      </c>
      <c r="R43" s="17">
        <f t="shared" si="36"/>
        <v>0</v>
      </c>
      <c r="S43" s="17">
        <f t="shared" si="36"/>
        <v>0</v>
      </c>
      <c r="T43" s="17">
        <f t="shared" si="36"/>
        <v>0</v>
      </c>
      <c r="U43" s="17">
        <f t="shared" si="36"/>
        <v>0</v>
      </c>
      <c r="V43" s="17">
        <f t="shared" si="36"/>
        <v>0</v>
      </c>
      <c r="W43" s="17">
        <f t="shared" si="36"/>
        <v>0</v>
      </c>
      <c r="X43" s="17">
        <f t="shared" si="36"/>
        <v>0</v>
      </c>
      <c r="Y43" s="17">
        <f t="shared" si="36"/>
        <v>0</v>
      </c>
      <c r="Z43" s="17">
        <f t="shared" si="36"/>
        <v>0</v>
      </c>
      <c r="AA43" s="17">
        <f t="shared" si="36"/>
        <v>0</v>
      </c>
      <c r="AB43" s="17">
        <f t="shared" si="36"/>
        <v>15</v>
      </c>
      <c r="AC43" s="17">
        <f t="shared" si="36"/>
        <v>0</v>
      </c>
      <c r="AD43" s="17">
        <f t="shared" si="36"/>
        <v>0</v>
      </c>
      <c r="AE43" s="17">
        <f t="shared" si="36"/>
        <v>0</v>
      </c>
      <c r="AF43" s="17">
        <f t="shared" si="36"/>
        <v>0</v>
      </c>
      <c r="AG43" s="17">
        <f t="shared" si="36"/>
        <v>0</v>
      </c>
      <c r="AH43" s="17">
        <f t="shared" si="36"/>
        <v>0</v>
      </c>
      <c r="AI43" s="17">
        <f t="shared" si="36"/>
        <v>0</v>
      </c>
      <c r="AJ43" s="17">
        <f t="shared" si="36"/>
        <v>0</v>
      </c>
      <c r="AK43" s="17">
        <f t="shared" si="36"/>
        <v>0</v>
      </c>
      <c r="AL43" s="17">
        <f t="shared" si="36"/>
        <v>0</v>
      </c>
      <c r="AM43" s="17">
        <f t="shared" si="36"/>
        <v>0</v>
      </c>
      <c r="AN43" s="17">
        <f t="shared" si="36"/>
        <v>0</v>
      </c>
      <c r="AO43" s="17">
        <f t="shared" si="36"/>
        <v>14</v>
      </c>
      <c r="AP43" s="17">
        <f t="shared" si="36"/>
        <v>9</v>
      </c>
      <c r="AQ43" s="17">
        <f t="shared" si="36"/>
        <v>8</v>
      </c>
      <c r="AR43" s="17">
        <f t="shared" si="36"/>
        <v>14</v>
      </c>
      <c r="AS43" s="17">
        <f t="shared" si="36"/>
        <v>0</v>
      </c>
      <c r="AT43" s="17">
        <f t="shared" si="36"/>
        <v>0</v>
      </c>
      <c r="AU43" s="17">
        <f t="shared" si="36"/>
        <v>0</v>
      </c>
      <c r="AV43" s="17">
        <f t="shared" si="36"/>
        <v>0</v>
      </c>
      <c r="AW43" s="17">
        <f t="shared" si="36"/>
        <v>0</v>
      </c>
      <c r="AX43" s="17">
        <f t="shared" si="36"/>
        <v>0</v>
      </c>
      <c r="AY43" s="17">
        <f t="shared" si="36"/>
        <v>0</v>
      </c>
      <c r="AZ43" s="17">
        <f t="shared" si="36"/>
        <v>0</v>
      </c>
      <c r="BA43" s="17">
        <f t="shared" si="36"/>
        <v>0</v>
      </c>
      <c r="BB43" s="17">
        <f t="shared" si="36"/>
        <v>0</v>
      </c>
      <c r="BC43" s="17">
        <f t="shared" si="36"/>
        <v>0</v>
      </c>
      <c r="BD43" s="17"/>
      <c r="BE43" s="17">
        <f t="shared" ref="BE43:BN43" si="37">COUNTIF(BE4:BE40,"UNCLEAR")</f>
        <v>0</v>
      </c>
      <c r="BF43" s="17">
        <f t="shared" si="37"/>
        <v>16</v>
      </c>
      <c r="BG43" s="17">
        <f t="shared" si="37"/>
        <v>0</v>
      </c>
      <c r="BH43" s="17">
        <f t="shared" si="37"/>
        <v>1</v>
      </c>
      <c r="BI43" s="17">
        <f t="shared" si="37"/>
        <v>0</v>
      </c>
      <c r="BJ43" s="17">
        <f t="shared" si="37"/>
        <v>0</v>
      </c>
      <c r="BK43" s="17">
        <f t="shared" si="37"/>
        <v>1</v>
      </c>
      <c r="BL43" s="17">
        <f t="shared" si="37"/>
        <v>11</v>
      </c>
      <c r="BM43" s="17">
        <f t="shared" si="37"/>
        <v>2</v>
      </c>
      <c r="BN43" s="17">
        <f t="shared" si="37"/>
        <v>0</v>
      </c>
      <c r="BO43" s="17">
        <f>COUNTIF(BO4:BO40,"N/A")</f>
        <v>0</v>
      </c>
      <c r="BP43" s="17">
        <f>COUNTIF(BP4:BP40,"N/A")</f>
        <v>0</v>
      </c>
      <c r="BQ43" s="17">
        <f>COUNTIF(BQ4:BQ40,"N/A")</f>
        <v>0</v>
      </c>
      <c r="BR43" s="20">
        <f>COUNTIF(BR4:BR40,"N/A")</f>
        <v>0</v>
      </c>
      <c r="BS43" s="2"/>
      <c r="BT43" s="2"/>
      <c r="BU43" s="2"/>
      <c r="BV43" s="2"/>
      <c r="BW43" s="2"/>
      <c r="BX43" s="2"/>
      <c r="BY43" s="2"/>
      <c r="BZ43" s="2"/>
      <c r="CA43" s="2"/>
      <c r="CB43" s="2"/>
      <c r="CC43" s="2"/>
      <c r="CD43" s="2"/>
      <c r="CE43" s="2"/>
      <c r="CF43" s="2"/>
      <c r="CG43" s="2"/>
      <c r="CH43" s="2"/>
      <c r="CI43" s="2"/>
      <c r="CJ43" s="2"/>
      <c r="CK43" s="2"/>
      <c r="CL43" s="2"/>
      <c r="CM43" s="2"/>
      <c r="CO43" s="2"/>
      <c r="CP43" s="2"/>
      <c r="CQ43" s="2"/>
      <c r="CR43" s="2"/>
      <c r="CS43" s="2"/>
      <c r="CT43" s="2"/>
      <c r="CU43" s="2"/>
      <c r="CV43" s="2"/>
      <c r="CW43" s="2"/>
      <c r="CX43" s="2"/>
      <c r="CY43" s="2"/>
      <c r="CZ43" s="2"/>
      <c r="DA43" s="2"/>
      <c r="DB43" s="2"/>
      <c r="DC43" s="22"/>
      <c r="DD43" s="2"/>
      <c r="DE43" s="2"/>
      <c r="DF43" s="2"/>
      <c r="DG43" s="2"/>
      <c r="DH43" s="2"/>
      <c r="DI43" s="2"/>
      <c r="DJ43" s="2"/>
      <c r="DK43" s="2"/>
      <c r="DL43" s="2"/>
      <c r="DM43" s="2"/>
      <c r="DN43" s="2"/>
      <c r="DO43" s="2"/>
      <c r="DP43" s="2"/>
      <c r="DQ43" s="2"/>
    </row>
    <row r="44" spans="1:121" x14ac:dyDescent="0.25">
      <c r="J44" s="18">
        <f>J41/(J42+J41+J43)</f>
        <v>0.97297297297297303</v>
      </c>
      <c r="K44" s="18">
        <f t="shared" ref="K44:BR44" si="38">K41/(K42+K41+K43)</f>
        <v>0.97297297297297303</v>
      </c>
      <c r="L44" s="18">
        <f t="shared" si="38"/>
        <v>0.40540540540540543</v>
      </c>
      <c r="M44" s="18">
        <f t="shared" si="38"/>
        <v>0</v>
      </c>
      <c r="N44" s="18">
        <f t="shared" si="38"/>
        <v>0.24324324324324326</v>
      </c>
      <c r="O44" s="18">
        <f t="shared" si="38"/>
        <v>0.32432432432432434</v>
      </c>
      <c r="P44" s="18">
        <f t="shared" si="38"/>
        <v>0.48648648648648651</v>
      </c>
      <c r="Q44" s="18">
        <f t="shared" si="38"/>
        <v>0</v>
      </c>
      <c r="R44" s="18">
        <f t="shared" si="38"/>
        <v>5.4054054054054057E-2</v>
      </c>
      <c r="S44" s="18">
        <f t="shared" si="38"/>
        <v>0.13513513513513514</v>
      </c>
      <c r="T44" s="18">
        <f t="shared" si="38"/>
        <v>1</v>
      </c>
      <c r="U44" s="18">
        <f t="shared" si="38"/>
        <v>0.97297297297297303</v>
      </c>
      <c r="V44" s="18">
        <f t="shared" si="38"/>
        <v>0.59459459459459463</v>
      </c>
      <c r="W44" s="18">
        <f t="shared" si="38"/>
        <v>0.1891891891891892</v>
      </c>
      <c r="X44" s="18">
        <f t="shared" si="38"/>
        <v>0.43243243243243246</v>
      </c>
      <c r="Y44" s="18">
        <f t="shared" si="38"/>
        <v>2.7027027027027029E-2</v>
      </c>
      <c r="Z44" s="18">
        <f t="shared" si="38"/>
        <v>0.89189189189189189</v>
      </c>
      <c r="AA44" s="18">
        <f t="shared" si="38"/>
        <v>0.91891891891891897</v>
      </c>
      <c r="AB44" s="18">
        <f t="shared" si="38"/>
        <v>0</v>
      </c>
      <c r="AC44" s="18">
        <f t="shared" si="38"/>
        <v>0.94594594594594594</v>
      </c>
      <c r="AD44" s="18">
        <f t="shared" si="38"/>
        <v>0.64864864864864868</v>
      </c>
      <c r="AE44" s="18">
        <f t="shared" si="38"/>
        <v>0</v>
      </c>
      <c r="AF44" s="18" t="e">
        <f t="shared" si="38"/>
        <v>#DIV/0!</v>
      </c>
      <c r="AG44" s="18" t="e">
        <f t="shared" si="38"/>
        <v>#DIV/0!</v>
      </c>
      <c r="AH44" s="18" t="e">
        <f t="shared" si="38"/>
        <v>#DIV/0!</v>
      </c>
      <c r="AI44" s="18" t="e">
        <f t="shared" si="38"/>
        <v>#DIV/0!</v>
      </c>
      <c r="AJ44" s="18">
        <f t="shared" si="38"/>
        <v>0.67567567567567566</v>
      </c>
      <c r="AK44" s="18">
        <f t="shared" si="38"/>
        <v>0.94594594594594594</v>
      </c>
      <c r="AL44" s="18">
        <f t="shared" si="38"/>
        <v>0.45945945945945948</v>
      </c>
      <c r="AM44" s="18">
        <f t="shared" si="38"/>
        <v>1</v>
      </c>
      <c r="AN44" s="18">
        <f t="shared" si="38"/>
        <v>0.51351351351351349</v>
      </c>
      <c r="AO44" s="18">
        <f t="shared" si="38"/>
        <v>0.10810810810810811</v>
      </c>
      <c r="AP44" s="18">
        <f t="shared" si="38"/>
        <v>0.70270270270270274</v>
      </c>
      <c r="AQ44" s="18">
        <f t="shared" si="38"/>
        <v>0.59459459459459463</v>
      </c>
      <c r="AR44" s="18">
        <f t="shared" si="38"/>
        <v>0</v>
      </c>
      <c r="AS44" s="18">
        <f t="shared" si="38"/>
        <v>0.97297297297297303</v>
      </c>
      <c r="AT44" s="18">
        <f t="shared" si="38"/>
        <v>0.29729729729729731</v>
      </c>
      <c r="AU44" s="18">
        <f t="shared" si="38"/>
        <v>0.91891891891891897</v>
      </c>
      <c r="AV44" s="18">
        <f t="shared" si="38"/>
        <v>0</v>
      </c>
      <c r="AW44" s="18">
        <f t="shared" si="38"/>
        <v>0</v>
      </c>
      <c r="AX44" s="18">
        <f t="shared" si="38"/>
        <v>0.51351351351351349</v>
      </c>
      <c r="AY44" s="18">
        <f t="shared" si="38"/>
        <v>0.89189189189189189</v>
      </c>
      <c r="AZ44" s="18" t="e">
        <f t="shared" si="38"/>
        <v>#DIV/0!</v>
      </c>
      <c r="BA44" s="18" t="e">
        <f t="shared" si="38"/>
        <v>#DIV/0!</v>
      </c>
      <c r="BB44" s="18" t="e">
        <f t="shared" si="38"/>
        <v>#DIV/0!</v>
      </c>
      <c r="BC44" s="18" t="e">
        <f t="shared" si="38"/>
        <v>#DIV/0!</v>
      </c>
      <c r="BD44" s="18"/>
      <c r="BE44" s="18">
        <f t="shared" si="38"/>
        <v>0</v>
      </c>
      <c r="BF44" s="18">
        <f t="shared" si="38"/>
        <v>0</v>
      </c>
      <c r="BG44" s="18">
        <f t="shared" si="38"/>
        <v>0</v>
      </c>
      <c r="BH44" s="18">
        <f t="shared" si="38"/>
        <v>0.45945945945945948</v>
      </c>
      <c r="BI44" s="18">
        <f t="shared" si="38"/>
        <v>0</v>
      </c>
      <c r="BJ44" s="18">
        <f t="shared" si="38"/>
        <v>2.7027027027027029E-2</v>
      </c>
      <c r="BK44" s="18">
        <f t="shared" si="38"/>
        <v>0.21621621621621623</v>
      </c>
      <c r="BL44" s="18">
        <f t="shared" si="38"/>
        <v>0.51351351351351349</v>
      </c>
      <c r="BM44" s="18">
        <f t="shared" si="38"/>
        <v>0.78378378378378377</v>
      </c>
      <c r="BN44" s="18">
        <f t="shared" si="38"/>
        <v>0.86486486486486491</v>
      </c>
      <c r="BO44" s="18">
        <f t="shared" si="38"/>
        <v>0.48847926267281105</v>
      </c>
      <c r="BP44" s="18">
        <f t="shared" si="38"/>
        <v>0.51208791208791204</v>
      </c>
      <c r="BQ44" s="18">
        <f t="shared" si="38"/>
        <v>0.45588235294117652</v>
      </c>
      <c r="BR44" s="20">
        <f t="shared" si="38"/>
        <v>1</v>
      </c>
      <c r="BS44" s="2"/>
      <c r="BT44" s="2"/>
      <c r="BU44" s="2"/>
      <c r="BV44" s="2"/>
      <c r="BW44" s="2"/>
      <c r="BX44" s="2"/>
      <c r="BY44" s="2"/>
      <c r="BZ44" s="2"/>
      <c r="CA44" s="2"/>
      <c r="CB44" s="2"/>
      <c r="CC44" s="2"/>
      <c r="CD44" s="2"/>
      <c r="CE44" s="2"/>
      <c r="CF44" s="2"/>
      <c r="CG44" s="2"/>
      <c r="CH44" s="2"/>
      <c r="CI44" s="2"/>
      <c r="CJ44" s="2"/>
      <c r="CK44" s="2"/>
      <c r="CL44" s="2"/>
      <c r="CM44" s="2"/>
      <c r="CO44" s="2"/>
      <c r="CP44" s="2"/>
      <c r="CQ44" s="2"/>
      <c r="CR44" s="2"/>
      <c r="CS44" s="2"/>
      <c r="CT44" s="2"/>
      <c r="CU44" s="2"/>
      <c r="CV44" s="2"/>
      <c r="CW44" s="2"/>
      <c r="CX44" s="2"/>
      <c r="CY44" s="2"/>
      <c r="CZ44" s="2"/>
      <c r="DA44" s="2"/>
      <c r="DB44" s="2"/>
      <c r="DC44" s="22"/>
      <c r="DD44" s="2"/>
      <c r="DE44" s="2"/>
      <c r="DF44" s="2"/>
      <c r="DG44" s="2"/>
      <c r="DH44" s="2"/>
      <c r="DI44" s="2"/>
      <c r="DJ44" s="2"/>
      <c r="DK44" s="2"/>
      <c r="DL44" s="2"/>
      <c r="DM44" s="2"/>
      <c r="DN44" s="2"/>
      <c r="DO44" s="2"/>
      <c r="DP44" s="2"/>
      <c r="DQ44" s="2"/>
    </row>
    <row r="45" spans="1:121" x14ac:dyDescent="0.25">
      <c r="J45" s="18">
        <f>J42/(J41+J42+J43)</f>
        <v>2.7027027027027029E-2</v>
      </c>
      <c r="K45" s="18">
        <f t="shared" ref="K45:BR45" si="39">K42/(K41+K42+K43)</f>
        <v>2.7027027027027029E-2</v>
      </c>
      <c r="L45" s="18">
        <f t="shared" si="39"/>
        <v>0.59459459459459463</v>
      </c>
      <c r="M45" s="18">
        <f t="shared" si="39"/>
        <v>1</v>
      </c>
      <c r="N45" s="18">
        <f t="shared" si="39"/>
        <v>0.7567567567567568</v>
      </c>
      <c r="O45" s="18">
        <f t="shared" si="39"/>
        <v>0.67567567567567566</v>
      </c>
      <c r="P45" s="18">
        <f t="shared" si="39"/>
        <v>0.51351351351351349</v>
      </c>
      <c r="Q45" s="18">
        <f t="shared" si="39"/>
        <v>1</v>
      </c>
      <c r="R45" s="18">
        <f t="shared" si="39"/>
        <v>0.94594594594594594</v>
      </c>
      <c r="S45" s="18">
        <f t="shared" si="39"/>
        <v>0.86486486486486491</v>
      </c>
      <c r="T45" s="18">
        <f t="shared" si="39"/>
        <v>0</v>
      </c>
      <c r="U45" s="18">
        <f t="shared" si="39"/>
        <v>2.7027027027027029E-2</v>
      </c>
      <c r="V45" s="18">
        <f t="shared" si="39"/>
        <v>0.40540540540540543</v>
      </c>
      <c r="W45" s="18">
        <f t="shared" si="39"/>
        <v>0.81081081081081086</v>
      </c>
      <c r="X45" s="18">
        <f t="shared" si="39"/>
        <v>0.56756756756756754</v>
      </c>
      <c r="Y45" s="18">
        <f t="shared" si="39"/>
        <v>0.97297297297297303</v>
      </c>
      <c r="Z45" s="18">
        <f t="shared" si="39"/>
        <v>0.10810810810810811</v>
      </c>
      <c r="AA45" s="18">
        <f t="shared" si="39"/>
        <v>8.1081081081081086E-2</v>
      </c>
      <c r="AB45" s="18">
        <f t="shared" si="39"/>
        <v>0.59459459459459463</v>
      </c>
      <c r="AC45" s="18">
        <f t="shared" si="39"/>
        <v>5.4054054054054057E-2</v>
      </c>
      <c r="AD45" s="18">
        <f t="shared" si="39"/>
        <v>0.35135135135135137</v>
      </c>
      <c r="AE45" s="18">
        <f t="shared" si="39"/>
        <v>1</v>
      </c>
      <c r="AF45" s="18" t="e">
        <f t="shared" si="39"/>
        <v>#DIV/0!</v>
      </c>
      <c r="AG45" s="18" t="e">
        <f t="shared" si="39"/>
        <v>#DIV/0!</v>
      </c>
      <c r="AH45" s="18" t="e">
        <f t="shared" si="39"/>
        <v>#DIV/0!</v>
      </c>
      <c r="AI45" s="18" t="e">
        <f t="shared" si="39"/>
        <v>#DIV/0!</v>
      </c>
      <c r="AJ45" s="18">
        <f t="shared" si="39"/>
        <v>0.32432432432432434</v>
      </c>
      <c r="AK45" s="18">
        <f t="shared" si="39"/>
        <v>5.4054054054054057E-2</v>
      </c>
      <c r="AL45" s="18">
        <f t="shared" si="39"/>
        <v>0.54054054054054057</v>
      </c>
      <c r="AM45" s="18">
        <f t="shared" si="39"/>
        <v>0</v>
      </c>
      <c r="AN45" s="18">
        <f t="shared" si="39"/>
        <v>0.48648648648648651</v>
      </c>
      <c r="AO45" s="18">
        <f t="shared" si="39"/>
        <v>0.51351351351351349</v>
      </c>
      <c r="AP45" s="18">
        <f t="shared" si="39"/>
        <v>5.4054054054054057E-2</v>
      </c>
      <c r="AQ45" s="18">
        <f t="shared" si="39"/>
        <v>0.1891891891891892</v>
      </c>
      <c r="AR45" s="18">
        <f t="shared" si="39"/>
        <v>0.6216216216216216</v>
      </c>
      <c r="AS45" s="18">
        <f t="shared" si="39"/>
        <v>2.7027027027027029E-2</v>
      </c>
      <c r="AT45" s="18">
        <f t="shared" si="39"/>
        <v>0.70270270270270274</v>
      </c>
      <c r="AU45" s="18">
        <f t="shared" si="39"/>
        <v>8.1081081081081086E-2</v>
      </c>
      <c r="AV45" s="18">
        <f t="shared" si="39"/>
        <v>1</v>
      </c>
      <c r="AW45" s="18">
        <f t="shared" si="39"/>
        <v>1</v>
      </c>
      <c r="AX45" s="18">
        <f t="shared" si="39"/>
        <v>0.48648648648648651</v>
      </c>
      <c r="AY45" s="18">
        <f t="shared" si="39"/>
        <v>0.10810810810810811</v>
      </c>
      <c r="AZ45" s="18" t="e">
        <f t="shared" si="39"/>
        <v>#DIV/0!</v>
      </c>
      <c r="BA45" s="18" t="e">
        <f t="shared" si="39"/>
        <v>#DIV/0!</v>
      </c>
      <c r="BB45" s="18" t="e">
        <f t="shared" si="39"/>
        <v>#DIV/0!</v>
      </c>
      <c r="BC45" s="18" t="e">
        <f t="shared" si="39"/>
        <v>#DIV/0!</v>
      </c>
      <c r="BD45" s="18"/>
      <c r="BE45" s="18">
        <f t="shared" si="39"/>
        <v>1</v>
      </c>
      <c r="BF45" s="18">
        <f t="shared" si="39"/>
        <v>0.56756756756756754</v>
      </c>
      <c r="BG45" s="18">
        <f t="shared" si="39"/>
        <v>1</v>
      </c>
      <c r="BH45" s="18">
        <f t="shared" si="39"/>
        <v>0.51351351351351349</v>
      </c>
      <c r="BI45" s="18">
        <f t="shared" si="39"/>
        <v>1</v>
      </c>
      <c r="BJ45" s="18">
        <f t="shared" si="39"/>
        <v>0.97297297297297303</v>
      </c>
      <c r="BK45" s="18">
        <f t="shared" si="39"/>
        <v>0.7567567567567568</v>
      </c>
      <c r="BL45" s="18">
        <f t="shared" si="39"/>
        <v>0.1891891891891892</v>
      </c>
      <c r="BM45" s="18">
        <f t="shared" si="39"/>
        <v>0.16216216216216217</v>
      </c>
      <c r="BN45" s="18">
        <f t="shared" si="39"/>
        <v>0.13513513513513514</v>
      </c>
      <c r="BO45" s="18">
        <f t="shared" si="39"/>
        <v>0.51152073732718895</v>
      </c>
      <c r="BP45" s="18">
        <f t="shared" si="39"/>
        <v>0.4879120879120879</v>
      </c>
      <c r="BQ45" s="18">
        <f t="shared" si="39"/>
        <v>0.54411764705882359</v>
      </c>
      <c r="BR45" s="20">
        <f t="shared" si="39"/>
        <v>0</v>
      </c>
      <c r="BS45" s="2"/>
      <c r="BT45" s="2"/>
      <c r="BU45" s="2"/>
      <c r="BV45" s="2"/>
      <c r="BW45" s="2"/>
      <c r="BX45" s="2"/>
      <c r="BY45" s="2"/>
      <c r="BZ45" s="2"/>
      <c r="CA45" s="2"/>
      <c r="CB45" s="2"/>
      <c r="CC45" s="2"/>
      <c r="CD45" s="2"/>
      <c r="CE45" s="2"/>
      <c r="CF45" s="2"/>
      <c r="CG45" s="2"/>
      <c r="CH45" s="2"/>
      <c r="CI45" s="2"/>
      <c r="CJ45" s="2"/>
      <c r="CK45" s="2"/>
      <c r="CL45" s="2"/>
      <c r="CM45" s="2"/>
      <c r="CO45" s="2"/>
      <c r="CP45" s="2"/>
      <c r="CQ45" s="2"/>
      <c r="CR45" s="2"/>
      <c r="CS45" s="2"/>
      <c r="CT45" s="2"/>
      <c r="CU45" s="2"/>
      <c r="CV45" s="2"/>
      <c r="CW45" s="2"/>
      <c r="CX45" s="2"/>
      <c r="CY45" s="2"/>
      <c r="CZ45" s="2"/>
      <c r="DA45" s="2"/>
      <c r="DB45" s="2"/>
      <c r="DC45" s="22"/>
      <c r="DD45" s="2"/>
      <c r="DE45" s="2"/>
      <c r="DF45" s="2"/>
      <c r="DG45" s="2"/>
      <c r="DH45" s="2"/>
      <c r="DI45" s="2"/>
      <c r="DJ45" s="2"/>
      <c r="DK45" s="2"/>
      <c r="DL45" s="2"/>
      <c r="DM45" s="2"/>
      <c r="DN45" s="2"/>
      <c r="DO45" s="2"/>
      <c r="DP45" s="2"/>
      <c r="DQ45" s="2"/>
    </row>
    <row r="46" spans="1:121" x14ac:dyDescent="0.25">
      <c r="J46" s="18">
        <f>J43/SUM(J41:J43)</f>
        <v>0</v>
      </c>
      <c r="K46" s="18">
        <f t="shared" ref="K46:BN46" si="40">K43/SUM(K41:K43)</f>
        <v>0</v>
      </c>
      <c r="L46" s="18">
        <f t="shared" si="40"/>
        <v>0</v>
      </c>
      <c r="M46" s="18">
        <f t="shared" si="40"/>
        <v>0</v>
      </c>
      <c r="N46" s="18">
        <f t="shared" si="40"/>
        <v>0</v>
      </c>
      <c r="O46" s="18">
        <f t="shared" si="40"/>
        <v>0</v>
      </c>
      <c r="P46" s="18">
        <f t="shared" si="40"/>
        <v>0</v>
      </c>
      <c r="Q46" s="18">
        <f t="shared" si="40"/>
        <v>0</v>
      </c>
      <c r="R46" s="18">
        <f t="shared" si="40"/>
        <v>0</v>
      </c>
      <c r="S46" s="18">
        <f t="shared" si="40"/>
        <v>0</v>
      </c>
      <c r="T46" s="18">
        <f t="shared" si="40"/>
        <v>0</v>
      </c>
      <c r="U46" s="18">
        <f t="shared" si="40"/>
        <v>0</v>
      </c>
      <c r="V46" s="18">
        <f t="shared" si="40"/>
        <v>0</v>
      </c>
      <c r="W46" s="18">
        <f t="shared" si="40"/>
        <v>0</v>
      </c>
      <c r="X46" s="18">
        <f t="shared" si="40"/>
        <v>0</v>
      </c>
      <c r="Y46" s="18">
        <f t="shared" si="40"/>
        <v>0</v>
      </c>
      <c r="Z46" s="18">
        <f t="shared" si="40"/>
        <v>0</v>
      </c>
      <c r="AA46" s="18">
        <f t="shared" si="40"/>
        <v>0</v>
      </c>
      <c r="AB46" s="18">
        <f t="shared" si="40"/>
        <v>0.40540540540540543</v>
      </c>
      <c r="AC46" s="18">
        <f t="shared" si="40"/>
        <v>0</v>
      </c>
      <c r="AD46" s="18">
        <f t="shared" si="40"/>
        <v>0</v>
      </c>
      <c r="AE46" s="18">
        <f t="shared" si="40"/>
        <v>0</v>
      </c>
      <c r="AF46" s="18" t="e">
        <f t="shared" si="40"/>
        <v>#DIV/0!</v>
      </c>
      <c r="AG46" s="18" t="e">
        <f t="shared" si="40"/>
        <v>#DIV/0!</v>
      </c>
      <c r="AH46" s="18" t="e">
        <f t="shared" si="40"/>
        <v>#DIV/0!</v>
      </c>
      <c r="AI46" s="18" t="e">
        <f t="shared" si="40"/>
        <v>#DIV/0!</v>
      </c>
      <c r="AJ46" s="18">
        <f t="shared" si="40"/>
        <v>0</v>
      </c>
      <c r="AK46" s="18">
        <f t="shared" si="40"/>
        <v>0</v>
      </c>
      <c r="AL46" s="18">
        <f t="shared" si="40"/>
        <v>0</v>
      </c>
      <c r="AM46" s="18">
        <f t="shared" si="40"/>
        <v>0</v>
      </c>
      <c r="AN46" s="18">
        <f t="shared" si="40"/>
        <v>0</v>
      </c>
      <c r="AO46" s="18">
        <f t="shared" si="40"/>
        <v>0.3783783783783784</v>
      </c>
      <c r="AP46" s="18">
        <f t="shared" si="40"/>
        <v>0.24324324324324326</v>
      </c>
      <c r="AQ46" s="18">
        <f t="shared" si="40"/>
        <v>0.21621621621621623</v>
      </c>
      <c r="AR46" s="18">
        <f t="shared" si="40"/>
        <v>0.3783783783783784</v>
      </c>
      <c r="AS46" s="18">
        <f t="shared" si="40"/>
        <v>0</v>
      </c>
      <c r="AT46" s="18">
        <f t="shared" si="40"/>
        <v>0</v>
      </c>
      <c r="AU46" s="18">
        <f t="shared" si="40"/>
        <v>0</v>
      </c>
      <c r="AV46" s="18">
        <f t="shared" si="40"/>
        <v>0</v>
      </c>
      <c r="AW46" s="18">
        <f t="shared" si="40"/>
        <v>0</v>
      </c>
      <c r="AX46" s="18">
        <f t="shared" si="40"/>
        <v>0</v>
      </c>
      <c r="AY46" s="18">
        <f t="shared" si="40"/>
        <v>0</v>
      </c>
      <c r="AZ46" s="18" t="e">
        <f t="shared" si="40"/>
        <v>#DIV/0!</v>
      </c>
      <c r="BA46" s="18" t="e">
        <f t="shared" si="40"/>
        <v>#DIV/0!</v>
      </c>
      <c r="BB46" s="18" t="e">
        <f t="shared" si="40"/>
        <v>#DIV/0!</v>
      </c>
      <c r="BC46" s="18" t="e">
        <f t="shared" si="40"/>
        <v>#DIV/0!</v>
      </c>
      <c r="BD46" s="18"/>
      <c r="BE46" s="18">
        <f t="shared" si="40"/>
        <v>0</v>
      </c>
      <c r="BF46" s="18">
        <f t="shared" si="40"/>
        <v>0.43243243243243246</v>
      </c>
      <c r="BG46" s="18">
        <f t="shared" si="40"/>
        <v>0</v>
      </c>
      <c r="BH46" s="18">
        <f t="shared" si="40"/>
        <v>2.7027027027027029E-2</v>
      </c>
      <c r="BI46" s="18">
        <f t="shared" si="40"/>
        <v>0</v>
      </c>
      <c r="BJ46" s="18">
        <f t="shared" si="40"/>
        <v>0</v>
      </c>
      <c r="BK46" s="18">
        <f t="shared" si="40"/>
        <v>2.7027027027027029E-2</v>
      </c>
      <c r="BL46" s="18">
        <f t="shared" si="40"/>
        <v>0.29729729729729731</v>
      </c>
      <c r="BM46" s="18">
        <f t="shared" si="40"/>
        <v>5.4054054054054057E-2</v>
      </c>
      <c r="BN46" s="18">
        <f t="shared" si="40"/>
        <v>0</v>
      </c>
      <c r="BO46" s="18">
        <f t="shared" ref="BO46:BR46" si="41">BO43/SUM(BO41:BO43)</f>
        <v>0</v>
      </c>
      <c r="BP46" s="18">
        <f t="shared" si="41"/>
        <v>0</v>
      </c>
      <c r="BQ46" s="18">
        <f t="shared" si="41"/>
        <v>0</v>
      </c>
      <c r="BR46" s="20">
        <f t="shared" si="41"/>
        <v>0</v>
      </c>
      <c r="BS46" s="2"/>
      <c r="BT46" s="2"/>
      <c r="BU46" s="2"/>
      <c r="BV46" s="2"/>
      <c r="BW46" s="2"/>
      <c r="BX46" s="2"/>
      <c r="BY46" s="2"/>
      <c r="BZ46" s="2"/>
      <c r="CA46" s="2"/>
      <c r="CB46" s="2"/>
      <c r="CC46" s="2"/>
      <c r="CD46" s="2"/>
      <c r="CE46" s="2"/>
      <c r="CF46" s="2"/>
      <c r="CG46" s="2"/>
      <c r="CH46" s="2"/>
      <c r="CI46" s="2"/>
      <c r="CJ46" s="2"/>
      <c r="CK46" s="2"/>
      <c r="CL46" s="2"/>
      <c r="CM46" s="2"/>
      <c r="CO46" s="2"/>
      <c r="CP46" s="2"/>
      <c r="CQ46" s="2"/>
      <c r="CR46" s="2"/>
      <c r="CS46" s="2"/>
      <c r="CT46" s="2"/>
      <c r="CU46" s="2"/>
      <c r="CV46" s="2"/>
      <c r="CW46" s="2"/>
      <c r="CX46" s="2"/>
      <c r="CY46" s="2"/>
      <c r="CZ46" s="2"/>
      <c r="DA46" s="2"/>
      <c r="DB46" s="2"/>
      <c r="DC46" s="22"/>
      <c r="DD46" s="2"/>
      <c r="DE46" s="2"/>
      <c r="DF46" s="2"/>
      <c r="DG46" s="2"/>
      <c r="DH46" s="2"/>
      <c r="DI46" s="2"/>
      <c r="DJ46" s="2"/>
      <c r="DK46" s="2"/>
      <c r="DL46" s="2"/>
      <c r="DM46" s="2"/>
      <c r="DN46" s="2"/>
      <c r="DO46" s="2"/>
      <c r="DP46" s="2"/>
      <c r="DQ46" s="2"/>
    </row>
    <row r="47" spans="1:121" x14ac:dyDescent="0.25">
      <c r="J47" s="56">
        <f>SUM(J44:K44)/2</f>
        <v>0.97297297297297303</v>
      </c>
      <c r="K47" s="56"/>
      <c r="L47" s="56">
        <f>SUM(L44:M44)/2</f>
        <v>0.20270270270270271</v>
      </c>
      <c r="M47" s="56"/>
      <c r="N47" s="56">
        <f>SUM(N44:P44)/3</f>
        <v>0.35135135135135132</v>
      </c>
      <c r="O47" s="56"/>
      <c r="P47" s="56"/>
      <c r="Q47" s="56">
        <f>SUM(Q44:R44)/2</f>
        <v>2.7027027027027029E-2</v>
      </c>
      <c r="R47" s="56"/>
      <c r="S47" s="50">
        <f>S44</f>
        <v>0.13513513513513514</v>
      </c>
      <c r="T47" s="56">
        <f>SUM(T44:U44)/2</f>
        <v>0.98648648648648651</v>
      </c>
      <c r="U47" s="56"/>
      <c r="V47" s="56">
        <f>SUM(V44:W44)/2</f>
        <v>0.39189189189189189</v>
      </c>
      <c r="W47" s="56"/>
      <c r="X47" s="56">
        <f>SUM(X44:Y44)/2</f>
        <v>0.22972972972972974</v>
      </c>
      <c r="Y47" s="56"/>
      <c r="Z47" s="56">
        <f>SUM(Z44:AC44)/4</f>
        <v>0.68918918918918926</v>
      </c>
      <c r="AA47" s="56"/>
      <c r="AB47" s="56"/>
      <c r="AC47" s="56"/>
      <c r="AD47" s="56">
        <f>SUM(AD44:AE44)/2</f>
        <v>0.32432432432432434</v>
      </c>
      <c r="AE47" s="56"/>
      <c r="AF47" s="22"/>
      <c r="AG47" s="22"/>
      <c r="AH47" s="22"/>
      <c r="AI47" s="22"/>
      <c r="AJ47" s="22">
        <f>AJ44</f>
        <v>0.67567567567567566</v>
      </c>
      <c r="AK47" s="56">
        <f>SUM(AK44:AL44)/2</f>
        <v>0.70270270270270274</v>
      </c>
      <c r="AL47" s="56"/>
      <c r="AM47" s="22">
        <f t="shared" ref="AM47:AO49" si="42">AM44</f>
        <v>1</v>
      </c>
      <c r="AN47" s="22">
        <f t="shared" si="42"/>
        <v>0.51351351351351349</v>
      </c>
      <c r="AO47" s="22">
        <f t="shared" si="42"/>
        <v>0.10810810810810811</v>
      </c>
      <c r="AP47" s="56">
        <f>SUM(AP44:AR44)/3</f>
        <v>0.43243243243243246</v>
      </c>
      <c r="AQ47" s="56"/>
      <c r="AR47" s="56"/>
      <c r="AS47" s="56">
        <f>SUM(AS44:AT44)/2</f>
        <v>0.6351351351351352</v>
      </c>
      <c r="AT47" s="56"/>
      <c r="AU47" s="22">
        <f t="shared" ref="AU47:AW49" si="43">AU44</f>
        <v>0.91891891891891897</v>
      </c>
      <c r="AV47" s="22">
        <f t="shared" si="43"/>
        <v>0</v>
      </c>
      <c r="AW47" s="22">
        <f t="shared" si="43"/>
        <v>0</v>
      </c>
      <c r="AX47" s="56">
        <f>SUM(AX44:AY44)/2</f>
        <v>0.70270270270270263</v>
      </c>
      <c r="AY47" s="56"/>
      <c r="AZ47" s="24"/>
      <c r="BA47" s="24"/>
      <c r="BB47" s="24"/>
      <c r="BC47" s="24"/>
      <c r="BD47" s="24"/>
      <c r="BE47" s="25"/>
      <c r="BF47" s="25"/>
      <c r="BG47" s="25"/>
      <c r="BH47" s="25"/>
      <c r="BI47" s="25"/>
      <c r="BJ47" s="25"/>
      <c r="BK47" s="25"/>
      <c r="BL47" s="25"/>
      <c r="BM47" s="25"/>
      <c r="BN47" s="25"/>
      <c r="BO47" s="25"/>
      <c r="BP47" s="25"/>
      <c r="BQ47" s="25"/>
      <c r="BR47" s="26"/>
      <c r="BS47" s="2"/>
      <c r="BT47" s="2"/>
      <c r="BU47" s="2"/>
      <c r="BV47" s="2"/>
      <c r="BW47" s="2"/>
      <c r="BX47" s="2"/>
      <c r="BY47" s="2"/>
      <c r="BZ47" s="2"/>
      <c r="CA47" s="2"/>
      <c r="CB47" s="2"/>
      <c r="CC47" s="2"/>
      <c r="CD47" s="2"/>
      <c r="CE47" s="2"/>
      <c r="CF47" s="2"/>
      <c r="CG47" s="2"/>
      <c r="CH47" s="2"/>
      <c r="CI47" s="2"/>
      <c r="CJ47" s="2"/>
      <c r="CK47" s="2"/>
      <c r="CL47" s="2"/>
      <c r="CM47" s="2"/>
      <c r="CO47" s="2"/>
      <c r="CP47" s="2"/>
      <c r="CQ47" s="2"/>
      <c r="CR47" s="2"/>
      <c r="CS47" s="2"/>
      <c r="CT47" s="2"/>
      <c r="CU47" s="2"/>
      <c r="CV47" s="2"/>
      <c r="CW47" s="2"/>
      <c r="CX47" s="2"/>
      <c r="CY47" s="2"/>
      <c r="CZ47" s="2"/>
      <c r="DA47" s="2"/>
      <c r="DB47" s="2"/>
      <c r="DC47" s="22"/>
      <c r="DD47" s="2"/>
      <c r="DE47" s="2"/>
      <c r="DF47" s="2"/>
      <c r="DG47" s="2"/>
      <c r="DH47" s="2"/>
      <c r="DI47" s="2"/>
      <c r="DJ47" s="2"/>
      <c r="DK47" s="2"/>
      <c r="DL47" s="2"/>
      <c r="DM47" s="2"/>
      <c r="DN47" s="2"/>
      <c r="DO47" s="2"/>
      <c r="DP47" s="2"/>
      <c r="DQ47" s="2"/>
    </row>
    <row r="48" spans="1:121" x14ac:dyDescent="0.25">
      <c r="J48" s="56">
        <f t="shared" ref="J48:L49" si="44">SUM(J45:K45)/2</f>
        <v>2.7027027027027029E-2</v>
      </c>
      <c r="K48" s="56"/>
      <c r="L48" s="56">
        <f t="shared" si="44"/>
        <v>0.79729729729729737</v>
      </c>
      <c r="M48" s="56"/>
      <c r="N48" s="56">
        <f t="shared" ref="N48:N49" si="45">SUM(N45:P45)/3</f>
        <v>0.64864864864864868</v>
      </c>
      <c r="O48" s="56"/>
      <c r="P48" s="56"/>
      <c r="Q48" s="56">
        <f t="shared" ref="Q48:Q49" si="46">SUM(Q45:R45)/2</f>
        <v>0.97297297297297303</v>
      </c>
      <c r="R48" s="56"/>
      <c r="S48" s="50">
        <f t="shared" ref="S48:S49" si="47">S45</f>
        <v>0.86486486486486491</v>
      </c>
      <c r="T48" s="56">
        <f t="shared" ref="T48:T49" si="48">SUM(T45:U45)/2</f>
        <v>1.3513513513513514E-2</v>
      </c>
      <c r="U48" s="56"/>
      <c r="V48" s="56">
        <f t="shared" ref="V48:V49" si="49">SUM(V45:W45)/2</f>
        <v>0.60810810810810811</v>
      </c>
      <c r="W48" s="56"/>
      <c r="X48" s="56">
        <f t="shared" ref="X48:X49" si="50">SUM(X45:Y45)/2</f>
        <v>0.77027027027027029</v>
      </c>
      <c r="Y48" s="56"/>
      <c r="Z48" s="56">
        <f t="shared" ref="Z48:Z49" si="51">SUM(Z45:AC45)/4</f>
        <v>0.20945945945945946</v>
      </c>
      <c r="AA48" s="56"/>
      <c r="AB48" s="56"/>
      <c r="AC48" s="56"/>
      <c r="AD48" s="56">
        <f t="shared" ref="AD48:AD49" si="52">SUM(AD45:AE45)/2</f>
        <v>0.67567567567567566</v>
      </c>
      <c r="AE48" s="56"/>
      <c r="AF48" s="22"/>
      <c r="AG48" s="22"/>
      <c r="AH48" s="22"/>
      <c r="AI48" s="22"/>
      <c r="AJ48" s="22">
        <f>AJ45</f>
        <v>0.32432432432432434</v>
      </c>
      <c r="AK48" s="56">
        <f t="shared" ref="AK48:AK49" si="53">SUM(AK45:AL45)/2</f>
        <v>0.29729729729729731</v>
      </c>
      <c r="AL48" s="56"/>
      <c r="AM48" s="22">
        <f t="shared" si="42"/>
        <v>0</v>
      </c>
      <c r="AN48" s="22">
        <f t="shared" si="42"/>
        <v>0.48648648648648651</v>
      </c>
      <c r="AO48" s="22">
        <f t="shared" si="42"/>
        <v>0.51351351351351349</v>
      </c>
      <c r="AP48" s="56">
        <f t="shared" ref="AP48:AP49" si="54">SUM(AP45:AR45)/3</f>
        <v>0.28828828828828829</v>
      </c>
      <c r="AQ48" s="56"/>
      <c r="AR48" s="56"/>
      <c r="AS48" s="56">
        <f t="shared" ref="AS48:AS49" si="55">SUM(AS45:AT45)/2</f>
        <v>0.36486486486486491</v>
      </c>
      <c r="AT48" s="56"/>
      <c r="AU48" s="22">
        <f t="shared" si="43"/>
        <v>8.1081081081081086E-2</v>
      </c>
      <c r="AV48" s="22">
        <f t="shared" si="43"/>
        <v>1</v>
      </c>
      <c r="AW48" s="22">
        <f t="shared" si="43"/>
        <v>1</v>
      </c>
      <c r="AX48" s="56">
        <f t="shared" ref="AX48:AX49" si="56">SUM(AX45:AY45)/2</f>
        <v>0.29729729729729731</v>
      </c>
      <c r="AY48" s="56"/>
      <c r="AZ48" s="24"/>
      <c r="BA48" s="24"/>
      <c r="BB48" s="24"/>
      <c r="BC48" s="24"/>
      <c r="BD48" s="24"/>
      <c r="BE48" s="25"/>
      <c r="BF48" s="25"/>
      <c r="BG48" s="25"/>
      <c r="BH48" s="25"/>
      <c r="BI48" s="25"/>
      <c r="BJ48" s="25"/>
      <c r="BK48" s="25"/>
      <c r="BL48" s="25"/>
      <c r="BM48" s="25"/>
      <c r="BN48" s="25"/>
      <c r="BO48" s="25"/>
      <c r="BP48" s="25"/>
      <c r="BQ48" s="25"/>
      <c r="BR48" s="26"/>
      <c r="BS48" s="2"/>
      <c r="BT48" s="2"/>
      <c r="BU48" s="2"/>
      <c r="BV48" s="2"/>
      <c r="BW48" s="2"/>
      <c r="BX48" s="2"/>
      <c r="BY48" s="2"/>
      <c r="BZ48" s="2"/>
      <c r="CA48" s="2"/>
      <c r="CB48" s="2"/>
      <c r="CC48" s="2"/>
      <c r="CD48" s="2"/>
      <c r="CE48" s="2"/>
      <c r="CF48" s="2"/>
      <c r="CG48" s="2"/>
      <c r="CH48" s="2"/>
      <c r="CI48" s="2"/>
      <c r="CJ48" s="2"/>
      <c r="CK48" s="2"/>
      <c r="CL48" s="2"/>
      <c r="CM48" s="2"/>
      <c r="CO48" s="2"/>
      <c r="CP48" s="2"/>
      <c r="CQ48" s="2"/>
      <c r="CR48" s="2"/>
      <c r="CS48" s="2"/>
      <c r="CT48" s="2"/>
      <c r="CU48" s="2"/>
      <c r="CV48" s="2"/>
      <c r="CW48" s="2"/>
      <c r="CX48" s="2"/>
      <c r="CY48" s="2"/>
      <c r="CZ48" s="2"/>
      <c r="DA48" s="2"/>
      <c r="DB48" s="2"/>
      <c r="DC48" s="22"/>
      <c r="DD48" s="2"/>
      <c r="DE48" s="2"/>
      <c r="DF48" s="2"/>
      <c r="DG48" s="2"/>
      <c r="DH48" s="2"/>
      <c r="DI48" s="2"/>
      <c r="DJ48" s="2"/>
      <c r="DK48" s="2"/>
      <c r="DL48" s="2"/>
      <c r="DM48" s="2"/>
      <c r="DN48" s="2"/>
      <c r="DO48" s="2"/>
      <c r="DP48" s="2"/>
      <c r="DQ48" s="2"/>
    </row>
    <row r="49" spans="10:121" x14ac:dyDescent="0.25">
      <c r="J49" s="56">
        <f t="shared" si="44"/>
        <v>0</v>
      </c>
      <c r="K49" s="56"/>
      <c r="L49" s="56">
        <f t="shared" si="44"/>
        <v>0</v>
      </c>
      <c r="M49" s="56"/>
      <c r="N49" s="56">
        <f t="shared" si="45"/>
        <v>0</v>
      </c>
      <c r="O49" s="56"/>
      <c r="P49" s="56"/>
      <c r="Q49" s="56">
        <f t="shared" si="46"/>
        <v>0</v>
      </c>
      <c r="R49" s="56"/>
      <c r="S49" s="50">
        <f t="shared" si="47"/>
        <v>0</v>
      </c>
      <c r="T49" s="56">
        <f t="shared" si="48"/>
        <v>0</v>
      </c>
      <c r="U49" s="56"/>
      <c r="V49" s="56">
        <f t="shared" si="49"/>
        <v>0</v>
      </c>
      <c r="W49" s="56"/>
      <c r="X49" s="56">
        <f t="shared" si="50"/>
        <v>0</v>
      </c>
      <c r="Y49" s="56"/>
      <c r="Z49" s="56">
        <f t="shared" si="51"/>
        <v>0.10135135135135136</v>
      </c>
      <c r="AA49" s="56"/>
      <c r="AB49" s="56"/>
      <c r="AC49" s="56"/>
      <c r="AD49" s="56">
        <f t="shared" si="52"/>
        <v>0</v>
      </c>
      <c r="AE49" s="56"/>
      <c r="AF49" s="22"/>
      <c r="AG49" s="22"/>
      <c r="AH49" s="22"/>
      <c r="AI49" s="22"/>
      <c r="AJ49" s="22">
        <f>AJ46</f>
        <v>0</v>
      </c>
      <c r="AK49" s="56">
        <f t="shared" si="53"/>
        <v>0</v>
      </c>
      <c r="AL49" s="56"/>
      <c r="AM49" s="22">
        <f t="shared" si="42"/>
        <v>0</v>
      </c>
      <c r="AN49" s="22">
        <f t="shared" si="42"/>
        <v>0</v>
      </c>
      <c r="AO49" s="22">
        <f t="shared" si="42"/>
        <v>0.3783783783783784</v>
      </c>
      <c r="AP49" s="56">
        <f t="shared" si="54"/>
        <v>0.27927927927927931</v>
      </c>
      <c r="AQ49" s="56"/>
      <c r="AR49" s="56"/>
      <c r="AS49" s="56">
        <f t="shared" si="55"/>
        <v>0</v>
      </c>
      <c r="AT49" s="56"/>
      <c r="AU49" s="22">
        <f t="shared" si="43"/>
        <v>0</v>
      </c>
      <c r="AV49" s="22">
        <f t="shared" si="43"/>
        <v>0</v>
      </c>
      <c r="AW49" s="22">
        <f t="shared" si="43"/>
        <v>0</v>
      </c>
      <c r="AX49" s="56">
        <f t="shared" si="56"/>
        <v>0</v>
      </c>
      <c r="AY49" s="56"/>
      <c r="AZ49" s="24"/>
      <c r="BA49" s="24"/>
      <c r="BB49" s="24"/>
      <c r="BC49" s="24"/>
      <c r="BD49" s="24"/>
      <c r="BE49" s="25"/>
      <c r="BF49" s="25"/>
      <c r="BG49" s="25"/>
      <c r="BH49" s="25"/>
      <c r="BI49" s="25"/>
      <c r="BJ49" s="25"/>
      <c r="BK49" s="25"/>
      <c r="BL49" s="25"/>
      <c r="BM49" s="25"/>
      <c r="BN49" s="25"/>
      <c r="BO49" s="25"/>
      <c r="BP49" s="25"/>
      <c r="BQ49" s="25"/>
      <c r="BR49" s="26"/>
      <c r="BS49" s="2"/>
      <c r="BT49" s="2"/>
      <c r="BU49" s="2"/>
      <c r="BV49" s="2"/>
      <c r="BW49" s="2"/>
      <c r="BX49" s="2"/>
      <c r="BY49" s="2"/>
      <c r="BZ49" s="2"/>
      <c r="CA49" s="2"/>
      <c r="CB49" s="2"/>
      <c r="CC49" s="2"/>
      <c r="CD49" s="2"/>
      <c r="CE49" s="2"/>
      <c r="CF49" s="2"/>
      <c r="CG49" s="2"/>
      <c r="CH49" s="2"/>
      <c r="CI49" s="2"/>
      <c r="CJ49" s="2"/>
      <c r="CK49" s="2"/>
      <c r="CL49" s="2"/>
      <c r="CM49" s="2"/>
      <c r="CO49" s="2"/>
      <c r="CP49" s="2"/>
      <c r="CQ49" s="2"/>
      <c r="CR49" s="2"/>
      <c r="CS49" s="2"/>
      <c r="CT49" s="2"/>
      <c r="CU49" s="2"/>
      <c r="CV49" s="2"/>
      <c r="CW49" s="2"/>
      <c r="CX49" s="2"/>
      <c r="CY49" s="2"/>
      <c r="CZ49" s="2"/>
      <c r="DA49" s="2"/>
      <c r="DB49" s="2"/>
      <c r="DC49" s="22"/>
      <c r="DD49" s="2"/>
      <c r="DE49" s="2"/>
      <c r="DF49" s="2"/>
      <c r="DG49" s="2"/>
      <c r="DH49" s="2"/>
      <c r="DI49" s="2"/>
      <c r="DJ49" s="2"/>
      <c r="DK49" s="2"/>
      <c r="DL49" s="2"/>
      <c r="DM49" s="2"/>
      <c r="DN49" s="2"/>
      <c r="DO49" s="2"/>
      <c r="DP49" s="2"/>
      <c r="DQ49" s="2"/>
    </row>
    <row r="50" spans="10:121" x14ac:dyDescent="0.25">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5"/>
      <c r="BF50" s="25"/>
      <c r="BG50" s="25"/>
      <c r="BH50" s="25"/>
      <c r="BI50" s="25"/>
      <c r="BJ50" s="25"/>
      <c r="BK50" s="25"/>
      <c r="BL50" s="25"/>
      <c r="BM50" s="25"/>
      <c r="BN50" s="25"/>
      <c r="BO50" s="25"/>
      <c r="BP50" s="25"/>
      <c r="BQ50" s="25"/>
      <c r="BR50" s="26"/>
      <c r="BS50" s="2"/>
      <c r="BT50" s="2">
        <f>11/37</f>
        <v>0.29729729729729731</v>
      </c>
      <c r="BU50" s="2"/>
      <c r="BV50" s="2"/>
      <c r="BW50" s="2"/>
      <c r="BX50" s="2"/>
      <c r="BY50" s="2"/>
      <c r="BZ50" s="2"/>
      <c r="CA50" s="2"/>
      <c r="CB50" s="2"/>
      <c r="CC50" s="2"/>
      <c r="CD50" s="2"/>
      <c r="CE50" s="2"/>
      <c r="CF50" s="2"/>
      <c r="CG50" s="2"/>
      <c r="CH50" s="2"/>
      <c r="CI50" s="2"/>
      <c r="CJ50" s="2"/>
      <c r="CK50" s="2"/>
      <c r="CL50" s="2"/>
      <c r="CM50" s="2"/>
      <c r="CO50" s="2"/>
      <c r="CP50" s="2"/>
      <c r="CQ50" s="2"/>
      <c r="CR50" s="2"/>
      <c r="CS50" s="2"/>
      <c r="CT50" s="2"/>
      <c r="CU50" s="2"/>
      <c r="CV50" s="2"/>
      <c r="CW50" s="2"/>
      <c r="CX50" s="2"/>
      <c r="CY50" s="2"/>
      <c r="CZ50" s="2"/>
      <c r="DA50" s="2"/>
      <c r="DB50" s="2"/>
      <c r="DC50" s="22"/>
      <c r="DD50" s="2"/>
      <c r="DE50" s="2"/>
      <c r="DF50" s="2"/>
      <c r="DG50" s="2"/>
      <c r="DH50" s="2"/>
      <c r="DI50" s="2"/>
      <c r="DJ50" s="2"/>
      <c r="DK50" s="2"/>
      <c r="DL50" s="2"/>
      <c r="DM50" s="2"/>
      <c r="DN50" s="2"/>
      <c r="DO50" s="2"/>
      <c r="DP50" s="2"/>
      <c r="DQ50" s="2"/>
    </row>
    <row r="51" spans="10:121" x14ac:dyDescent="0.25">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19"/>
      <c r="BF51" s="19"/>
      <c r="BG51" s="19"/>
      <c r="BH51" s="19"/>
      <c r="BI51" s="19"/>
      <c r="BJ51" s="19"/>
      <c r="BK51" s="19"/>
      <c r="BL51" s="19"/>
      <c r="BM51" s="19"/>
      <c r="BN51" s="19"/>
      <c r="BO51" s="19"/>
      <c r="BP51" s="19"/>
      <c r="BQ51" s="19"/>
      <c r="BR51" s="26"/>
      <c r="BS51" s="2"/>
      <c r="BT51" s="2"/>
      <c r="BU51" s="2"/>
      <c r="BV51" s="2"/>
      <c r="BW51" s="2"/>
      <c r="BX51" s="2"/>
      <c r="BY51" s="2"/>
      <c r="BZ51" s="2"/>
      <c r="CA51" s="2"/>
      <c r="CB51" s="2"/>
      <c r="CC51" s="2"/>
      <c r="CD51" s="2"/>
      <c r="CE51" s="2"/>
      <c r="CF51" s="2"/>
      <c r="CG51" s="2"/>
      <c r="CH51" s="2"/>
      <c r="CI51" s="2"/>
      <c r="CJ51" s="2"/>
      <c r="CK51" s="2"/>
      <c r="CL51" s="2"/>
      <c r="CM51" s="2"/>
      <c r="CO51" s="2"/>
      <c r="CP51" s="2"/>
      <c r="CQ51" s="2"/>
      <c r="CR51" s="2"/>
      <c r="CS51" s="2"/>
      <c r="CT51" s="2"/>
      <c r="CU51" s="2"/>
      <c r="CV51" s="2"/>
      <c r="CW51" s="2"/>
      <c r="CX51" s="2"/>
      <c r="CY51" s="2"/>
      <c r="CZ51" s="2"/>
      <c r="DA51" s="2"/>
      <c r="DB51" s="2"/>
      <c r="DC51" s="22"/>
      <c r="DD51" s="2"/>
      <c r="DE51" s="2"/>
      <c r="DF51" s="2"/>
      <c r="DG51" s="2"/>
      <c r="DH51" s="2"/>
      <c r="DI51" s="2"/>
      <c r="DJ51" s="2"/>
      <c r="DK51" s="2"/>
      <c r="DL51" s="2"/>
      <c r="DM51" s="2"/>
      <c r="DN51" s="2"/>
      <c r="DO51" s="2"/>
      <c r="DP51" s="2"/>
      <c r="DQ51" s="2"/>
    </row>
    <row r="52" spans="10:121" x14ac:dyDescent="0.25">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19"/>
      <c r="BF52" s="19"/>
      <c r="BG52" s="19"/>
      <c r="BH52" s="19"/>
      <c r="BI52" s="19"/>
      <c r="BJ52" s="19"/>
      <c r="BK52" s="19"/>
      <c r="BL52" s="19"/>
      <c r="BM52" s="19"/>
      <c r="BN52" s="19"/>
      <c r="BO52" s="19"/>
      <c r="BP52" s="19"/>
      <c r="BQ52" s="19"/>
      <c r="BR52" s="26"/>
      <c r="BS52" s="2"/>
      <c r="BT52" s="2"/>
      <c r="BU52" s="2"/>
      <c r="BV52" s="2"/>
      <c r="BW52" s="2"/>
      <c r="BX52" s="2"/>
      <c r="BY52" s="2"/>
      <c r="BZ52" s="2"/>
      <c r="CA52" s="2"/>
      <c r="CB52" s="2"/>
      <c r="CC52" s="2"/>
      <c r="CD52" s="2"/>
      <c r="CE52" s="2"/>
      <c r="CF52" s="2"/>
      <c r="CG52" s="2"/>
      <c r="CH52" s="2"/>
      <c r="CI52" s="2"/>
      <c r="CJ52" s="2"/>
      <c r="CK52" s="2"/>
      <c r="CL52" s="2"/>
      <c r="CM52" s="2"/>
      <c r="CO52" s="2"/>
      <c r="CP52" s="2"/>
      <c r="CQ52" s="2"/>
      <c r="CR52" s="2"/>
      <c r="CS52" s="2"/>
      <c r="CT52" s="2"/>
      <c r="CU52" s="2"/>
      <c r="CV52" s="2"/>
      <c r="CW52" s="2"/>
      <c r="CX52" s="2"/>
      <c r="CY52" s="2"/>
      <c r="CZ52" s="2"/>
      <c r="DA52" s="2"/>
      <c r="DB52" s="2"/>
      <c r="DC52" s="22"/>
      <c r="DD52" s="2"/>
      <c r="DE52" s="2"/>
      <c r="DF52" s="2"/>
      <c r="DG52" s="2"/>
      <c r="DH52" s="2"/>
      <c r="DI52" s="2"/>
      <c r="DJ52" s="2"/>
      <c r="DK52" s="2"/>
      <c r="DL52" s="2"/>
      <c r="DM52" s="2"/>
      <c r="DN52" s="2"/>
      <c r="DO52" s="2"/>
      <c r="DP52" s="2"/>
      <c r="DQ52" s="2"/>
    </row>
    <row r="53" spans="10:121" x14ac:dyDescent="0.25">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19"/>
      <c r="BF53" s="19"/>
      <c r="BG53" s="19"/>
      <c r="BH53" s="19"/>
      <c r="BI53" s="19"/>
      <c r="BJ53" s="19"/>
      <c r="BK53" s="19"/>
      <c r="BL53" s="19"/>
      <c r="BM53" s="19"/>
      <c r="BN53" s="19"/>
      <c r="BO53" s="19"/>
      <c r="BP53" s="19"/>
      <c r="BQ53" s="19"/>
      <c r="BR53" s="26"/>
      <c r="BS53" s="2"/>
      <c r="BT53" s="2"/>
      <c r="BU53" s="2"/>
      <c r="BV53" s="2"/>
      <c r="BW53" s="2"/>
      <c r="BX53" s="2"/>
      <c r="BY53" s="2"/>
      <c r="BZ53" s="2"/>
      <c r="CA53" s="2"/>
      <c r="CB53" s="2"/>
      <c r="CC53" s="2"/>
      <c r="CD53" s="2"/>
      <c r="CE53" s="2"/>
      <c r="CF53" s="2"/>
      <c r="CG53" s="2"/>
      <c r="CH53" s="2"/>
      <c r="CI53" s="2"/>
      <c r="CJ53" s="2"/>
      <c r="CK53" s="2"/>
      <c r="CL53" s="2"/>
      <c r="CM53" s="2"/>
      <c r="CO53" s="2"/>
      <c r="CP53" s="2"/>
      <c r="CQ53" s="2"/>
      <c r="CR53" s="2"/>
      <c r="CS53" s="2"/>
      <c r="CT53" s="2"/>
      <c r="CU53" s="2"/>
      <c r="CV53" s="2"/>
      <c r="CW53" s="2"/>
      <c r="CX53" s="2"/>
      <c r="CY53" s="2"/>
      <c r="CZ53" s="2"/>
      <c r="DA53" s="2"/>
      <c r="DB53" s="2"/>
      <c r="DC53" s="22"/>
      <c r="DD53" s="2"/>
      <c r="DE53" s="2"/>
      <c r="DF53" s="2"/>
      <c r="DG53" s="2"/>
      <c r="DH53" s="2"/>
      <c r="DI53" s="2"/>
      <c r="DJ53" s="2"/>
      <c r="DK53" s="2"/>
      <c r="DL53" s="2"/>
      <c r="DM53" s="2"/>
      <c r="DN53" s="2"/>
      <c r="DO53" s="2"/>
      <c r="DP53" s="2"/>
      <c r="DQ53" s="2"/>
    </row>
    <row r="54" spans="10:121" x14ac:dyDescent="0.25">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19"/>
      <c r="BF54" s="19"/>
      <c r="BG54" s="19"/>
      <c r="BH54" s="19"/>
      <c r="BI54" s="19"/>
      <c r="BJ54" s="19"/>
      <c r="BK54" s="19"/>
      <c r="BL54" s="19"/>
      <c r="BM54" s="19"/>
      <c r="BN54" s="19"/>
      <c r="BO54" s="19"/>
      <c r="BP54" s="19"/>
      <c r="BQ54" s="19"/>
      <c r="BR54" s="26"/>
      <c r="BS54" s="2"/>
      <c r="BT54" s="2"/>
      <c r="BU54" s="2"/>
      <c r="BV54" s="2"/>
      <c r="BW54" s="2"/>
      <c r="BX54" s="2"/>
      <c r="BY54" s="2"/>
      <c r="BZ54" s="2"/>
      <c r="CA54" s="2"/>
      <c r="CB54" s="2"/>
      <c r="CC54" s="2"/>
      <c r="CD54" s="2"/>
      <c r="CE54" s="2"/>
      <c r="CF54" s="2"/>
      <c r="CG54" s="2"/>
      <c r="CH54" s="2"/>
      <c r="CI54" s="2"/>
      <c r="CJ54" s="2"/>
      <c r="CK54" s="2"/>
      <c r="CL54" s="2"/>
      <c r="CM54" s="2"/>
      <c r="CO54" s="2"/>
      <c r="CP54" s="2"/>
      <c r="CQ54" s="2"/>
      <c r="CR54" s="2"/>
      <c r="CS54" s="2"/>
      <c r="CT54" s="2"/>
      <c r="CU54" s="2"/>
      <c r="CV54" s="2"/>
      <c r="CW54" s="2"/>
      <c r="CX54" s="2"/>
      <c r="CY54" s="2"/>
      <c r="CZ54" s="2"/>
      <c r="DA54" s="2"/>
      <c r="DB54" s="2"/>
      <c r="DC54" s="22"/>
      <c r="DD54" s="2"/>
      <c r="DE54" s="2"/>
      <c r="DF54" s="2"/>
      <c r="DG54" s="2"/>
      <c r="DH54" s="2"/>
      <c r="DI54" s="2"/>
      <c r="DJ54" s="2"/>
      <c r="DK54" s="2"/>
      <c r="DL54" s="2"/>
      <c r="DM54" s="2"/>
      <c r="DN54" s="2"/>
      <c r="DO54" s="2"/>
      <c r="DP54" s="2"/>
      <c r="DQ54" s="2"/>
    </row>
    <row r="55" spans="10:121" x14ac:dyDescent="0.25">
      <c r="J55" s="2"/>
      <c r="K55" s="2"/>
      <c r="L55" s="2"/>
      <c r="M55" s="2"/>
      <c r="N55" s="2"/>
      <c r="O55" s="2"/>
      <c r="P55" s="2"/>
      <c r="Q55" s="2"/>
      <c r="R55" s="2"/>
      <c r="S55" s="2"/>
      <c r="T55" s="2"/>
      <c r="U55" s="2"/>
      <c r="V55" s="2"/>
      <c r="W55" s="2"/>
      <c r="X55" s="2"/>
      <c r="Y55" s="2"/>
      <c r="Z55" s="2"/>
      <c r="AA55" s="2"/>
      <c r="AB55" s="2"/>
      <c r="AC55" s="2"/>
      <c r="AD55" s="2"/>
      <c r="AE55" s="23"/>
      <c r="AF55" s="23"/>
      <c r="AG55" s="23"/>
      <c r="AH55" s="23"/>
      <c r="AI55" s="23"/>
      <c r="AJ55" s="23"/>
      <c r="AK55" s="23"/>
      <c r="AL55" s="23"/>
      <c r="AM55" s="23"/>
      <c r="AN55" s="23"/>
      <c r="AO55" s="23"/>
      <c r="AP55" s="23"/>
      <c r="AQ55" s="23"/>
      <c r="AR55" s="23"/>
      <c r="AS55" s="23"/>
      <c r="AT55" s="23"/>
      <c r="AU55" s="23"/>
      <c r="AV55" s="23"/>
      <c r="AW55" s="23"/>
      <c r="AX55" s="23"/>
      <c r="AY55" s="2"/>
      <c r="AZ55" s="2"/>
      <c r="BA55" s="2"/>
      <c r="BB55" s="2"/>
      <c r="BC55" s="2"/>
      <c r="BD55" s="2"/>
      <c r="BE55" s="19"/>
      <c r="BF55" s="19"/>
      <c r="BG55" s="19"/>
      <c r="BH55" s="19"/>
      <c r="BI55" s="19"/>
      <c r="BJ55" s="19"/>
      <c r="BK55" s="19"/>
      <c r="BL55" s="19"/>
      <c r="BM55" s="19"/>
      <c r="BN55" s="19"/>
      <c r="BO55" s="19"/>
      <c r="BP55" s="19"/>
      <c r="BQ55" s="19"/>
      <c r="BR55" s="26"/>
      <c r="BS55" s="2"/>
      <c r="BT55" s="2"/>
      <c r="BU55" s="2"/>
      <c r="BV55" s="2"/>
      <c r="BW55" s="2"/>
      <c r="BX55" s="2"/>
      <c r="BY55" s="2"/>
      <c r="BZ55" s="2"/>
      <c r="CA55" s="2"/>
      <c r="CB55" s="2"/>
      <c r="CC55" s="2"/>
      <c r="CD55" s="2"/>
      <c r="CE55" s="2"/>
      <c r="CF55" s="2"/>
      <c r="CG55" s="2"/>
      <c r="CH55" s="2"/>
      <c r="CI55" s="2"/>
      <c r="CJ55" s="2"/>
      <c r="CK55" s="2"/>
      <c r="CL55" s="2"/>
      <c r="CM55" s="2"/>
      <c r="CO55" s="2"/>
      <c r="CP55" s="2"/>
      <c r="CQ55" s="2"/>
      <c r="CR55" s="2"/>
      <c r="CS55" s="2"/>
      <c r="CT55" s="2"/>
      <c r="CU55" s="2"/>
      <c r="CV55" s="2"/>
      <c r="CW55" s="2"/>
      <c r="CX55" s="2"/>
      <c r="CY55" s="2"/>
      <c r="CZ55" s="2"/>
      <c r="DA55" s="2"/>
      <c r="DB55" s="2"/>
      <c r="DC55" s="22"/>
      <c r="DD55" s="2"/>
      <c r="DE55" s="2"/>
      <c r="DF55" s="2"/>
      <c r="DG55" s="2"/>
      <c r="DH55" s="2"/>
      <c r="DI55" s="2"/>
      <c r="DJ55" s="2"/>
      <c r="DK55" s="2"/>
      <c r="DL55" s="2"/>
      <c r="DM55" s="2"/>
      <c r="DN55" s="2"/>
      <c r="DO55" s="2"/>
      <c r="DP55" s="2"/>
      <c r="DQ55" s="2"/>
    </row>
    <row r="56" spans="10:121" x14ac:dyDescent="0.25">
      <c r="J56" s="2"/>
      <c r="K56" s="2"/>
      <c r="L56" s="2"/>
      <c r="M56" s="2"/>
      <c r="N56" s="2"/>
      <c r="O56" s="2"/>
      <c r="P56" s="2"/>
      <c r="Q56" s="2"/>
      <c r="R56" s="2"/>
      <c r="S56" s="2"/>
      <c r="T56" s="2"/>
      <c r="U56" s="2"/>
      <c r="V56" s="2"/>
      <c r="W56" s="2"/>
      <c r="X56" s="2"/>
      <c r="Y56" s="2"/>
      <c r="Z56" s="2"/>
      <c r="AA56" s="2"/>
      <c r="AB56" s="2"/>
      <c r="AC56" s="2"/>
      <c r="AD56" s="2"/>
      <c r="AE56" s="23"/>
      <c r="AF56" s="23"/>
      <c r="AG56" s="23"/>
      <c r="AH56" s="23"/>
      <c r="AI56" s="23"/>
      <c r="AJ56" s="23"/>
      <c r="AK56" s="23"/>
      <c r="AL56" s="23"/>
      <c r="AM56" s="23"/>
      <c r="AN56" s="23"/>
      <c r="AO56" s="23"/>
      <c r="AP56" s="23"/>
      <c r="AQ56" s="23"/>
      <c r="AR56" s="23"/>
      <c r="AS56" s="23"/>
      <c r="AT56" s="23"/>
      <c r="AU56" s="23"/>
      <c r="AV56" s="23"/>
      <c r="AW56" s="23"/>
      <c r="AX56" s="23"/>
      <c r="AY56" s="2"/>
      <c r="AZ56" s="2"/>
      <c r="BA56" s="2"/>
      <c r="BB56" s="2"/>
      <c r="BC56" s="2"/>
      <c r="BD56" s="2"/>
      <c r="BE56" s="19"/>
      <c r="BF56" s="19"/>
      <c r="BG56" s="19"/>
      <c r="BH56" s="19"/>
      <c r="BI56" s="19"/>
      <c r="BJ56" s="19"/>
      <c r="BK56" s="19"/>
      <c r="BL56" s="19"/>
      <c r="BM56" s="19"/>
      <c r="BN56" s="19"/>
      <c r="BO56" s="19"/>
      <c r="BP56" s="19"/>
      <c r="BQ56" s="19"/>
      <c r="BR56" s="26"/>
      <c r="BS56" s="2"/>
      <c r="BT56" s="2"/>
      <c r="BU56" s="2"/>
      <c r="BV56" s="2"/>
      <c r="BW56" s="2"/>
      <c r="BX56" s="2"/>
      <c r="BY56" s="2"/>
      <c r="BZ56" s="2"/>
      <c r="CA56" s="2"/>
      <c r="CB56" s="2"/>
      <c r="CC56" s="2"/>
      <c r="CD56" s="2"/>
      <c r="CE56" s="2"/>
      <c r="CF56" s="2"/>
      <c r="CG56" s="2"/>
      <c r="CH56" s="2"/>
      <c r="CI56" s="2"/>
      <c r="CJ56" s="2"/>
      <c r="CK56" s="2"/>
      <c r="CL56" s="2"/>
      <c r="CM56" s="2"/>
      <c r="CO56" s="2"/>
      <c r="CP56" s="2"/>
      <c r="CQ56" s="2"/>
      <c r="CR56" s="2"/>
      <c r="CS56" s="2"/>
      <c r="CT56" s="2"/>
      <c r="CU56" s="2"/>
      <c r="CV56" s="2"/>
      <c r="CW56" s="2"/>
      <c r="CX56" s="2"/>
      <c r="CY56" s="2"/>
      <c r="CZ56" s="2"/>
      <c r="DA56" s="2"/>
      <c r="DB56" s="2"/>
      <c r="DC56" s="22"/>
      <c r="DD56" s="2"/>
      <c r="DE56" s="2"/>
      <c r="DF56" s="2"/>
      <c r="DG56" s="2"/>
      <c r="DH56" s="2"/>
      <c r="DI56" s="2"/>
      <c r="DJ56" s="2"/>
      <c r="DK56" s="2"/>
      <c r="DL56" s="2"/>
      <c r="DM56" s="2"/>
      <c r="DN56" s="2"/>
      <c r="DO56" s="2"/>
      <c r="DP56" s="2"/>
      <c r="DQ56" s="2"/>
    </row>
    <row r="57" spans="10:121" x14ac:dyDescent="0.25">
      <c r="J57" s="2"/>
      <c r="K57" s="2"/>
      <c r="L57" s="2"/>
      <c r="M57" s="2"/>
      <c r="N57" s="2"/>
      <c r="O57" s="2"/>
      <c r="P57" s="2"/>
      <c r="Q57" s="2"/>
      <c r="R57" s="2"/>
      <c r="S57" s="2"/>
      <c r="T57" s="2"/>
      <c r="U57" s="2"/>
      <c r="V57" s="2"/>
      <c r="W57" s="2"/>
      <c r="X57" s="2"/>
      <c r="Y57" s="2"/>
      <c r="Z57" s="2"/>
      <c r="AA57" s="2"/>
      <c r="AB57" s="2"/>
      <c r="AC57" s="2"/>
      <c r="AD57" s="2"/>
      <c r="AE57" s="23"/>
      <c r="AF57" s="23"/>
      <c r="AG57" s="23"/>
      <c r="AH57" s="23"/>
      <c r="AI57" s="23"/>
      <c r="AJ57" s="23"/>
      <c r="AK57" s="23"/>
      <c r="AL57" s="23"/>
      <c r="AM57" s="23"/>
      <c r="AN57" s="23"/>
      <c r="AO57" s="23"/>
      <c r="AP57" s="23"/>
      <c r="AQ57" s="23"/>
      <c r="AR57" s="23"/>
      <c r="AS57" s="23"/>
      <c r="AT57" s="23"/>
      <c r="AU57" s="23"/>
      <c r="AV57" s="23"/>
      <c r="AW57" s="23"/>
      <c r="AX57" s="23"/>
      <c r="AY57" s="2"/>
      <c r="AZ57" s="2"/>
      <c r="BA57" s="2"/>
      <c r="BB57" s="2"/>
      <c r="BC57" s="2"/>
      <c r="BD57" s="2"/>
      <c r="BE57" s="19"/>
      <c r="BF57" s="19"/>
      <c r="BG57" s="19"/>
      <c r="BH57" s="19"/>
      <c r="BI57" s="19"/>
      <c r="BJ57" s="19"/>
      <c r="BK57" s="19"/>
      <c r="BL57" s="19"/>
      <c r="BM57" s="19"/>
      <c r="BN57" s="19"/>
      <c r="BO57" s="19"/>
      <c r="BP57" s="19"/>
      <c r="BQ57" s="19"/>
      <c r="BR57" s="26"/>
      <c r="BS57" s="2"/>
      <c r="BT57" s="2"/>
      <c r="BU57" s="2"/>
      <c r="BV57" s="2"/>
      <c r="BW57" s="2"/>
      <c r="BX57" s="2"/>
      <c r="BY57" s="2"/>
      <c r="BZ57" s="2"/>
      <c r="CA57" s="2"/>
      <c r="CB57" s="2"/>
      <c r="CC57" s="2"/>
      <c r="CD57" s="2"/>
      <c r="CE57" s="2"/>
      <c r="CF57" s="2"/>
      <c r="CG57" s="2"/>
      <c r="CH57" s="2"/>
      <c r="CI57" s="2"/>
      <c r="CJ57" s="2"/>
      <c r="CK57" s="2"/>
      <c r="CL57" s="2"/>
      <c r="CM57" s="2"/>
      <c r="CO57" s="2"/>
      <c r="CP57" s="2"/>
      <c r="CQ57" s="2"/>
      <c r="CR57" s="2"/>
      <c r="CS57" s="2"/>
      <c r="CT57" s="2"/>
      <c r="CU57" s="2"/>
      <c r="CV57" s="2"/>
      <c r="CW57" s="2"/>
      <c r="CX57" s="2"/>
      <c r="CY57" s="2"/>
      <c r="CZ57" s="2"/>
      <c r="DA57" s="2"/>
      <c r="DB57" s="2"/>
      <c r="DC57" s="22"/>
      <c r="DD57" s="2"/>
      <c r="DE57" s="2"/>
      <c r="DF57" s="2"/>
      <c r="DG57" s="2"/>
      <c r="DH57" s="2"/>
      <c r="DI57" s="2"/>
      <c r="DJ57" s="2"/>
      <c r="DK57" s="2"/>
      <c r="DL57" s="2"/>
      <c r="DM57" s="2"/>
      <c r="DN57" s="2"/>
      <c r="DO57" s="2"/>
      <c r="DP57" s="2"/>
      <c r="DQ57" s="2"/>
    </row>
    <row r="58" spans="10:121" x14ac:dyDescent="0.25">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19"/>
      <c r="BF58" s="19"/>
      <c r="BG58" s="19"/>
      <c r="BH58" s="19"/>
      <c r="BI58" s="19"/>
      <c r="BJ58" s="19"/>
      <c r="BK58" s="19"/>
      <c r="BL58" s="19"/>
      <c r="BM58" s="19"/>
      <c r="BN58" s="19"/>
      <c r="BO58" s="19"/>
      <c r="BP58" s="19"/>
      <c r="BQ58" s="19"/>
      <c r="BR58" s="26"/>
      <c r="BS58" s="2"/>
      <c r="BT58" s="2"/>
      <c r="BU58" s="2"/>
      <c r="BV58" s="2"/>
      <c r="BW58" s="2"/>
      <c r="BX58" s="2"/>
      <c r="BY58" s="2"/>
      <c r="BZ58" s="2"/>
      <c r="CA58" s="2"/>
      <c r="CB58" s="2"/>
      <c r="CC58" s="2"/>
      <c r="CD58" s="2"/>
      <c r="CE58" s="2"/>
      <c r="CF58" s="2"/>
      <c r="CG58" s="2"/>
      <c r="CH58" s="2"/>
      <c r="CI58" s="2"/>
      <c r="CJ58" s="2"/>
      <c r="CK58" s="2"/>
      <c r="CL58" s="2"/>
      <c r="CM58" s="2"/>
      <c r="CO58" s="2"/>
      <c r="CP58" s="2"/>
      <c r="CQ58" s="2"/>
      <c r="CR58" s="2"/>
      <c r="CS58" s="2"/>
      <c r="CT58" s="2"/>
      <c r="CU58" s="2"/>
      <c r="CV58" s="2"/>
      <c r="CW58" s="2"/>
      <c r="CX58" s="2"/>
      <c r="CY58" s="2"/>
      <c r="CZ58" s="2"/>
      <c r="DA58" s="2"/>
      <c r="DB58" s="2"/>
      <c r="DC58" s="22"/>
      <c r="DD58" s="2"/>
      <c r="DE58" s="2"/>
      <c r="DF58" s="2"/>
      <c r="DG58" s="2"/>
      <c r="DH58" s="2"/>
      <c r="DI58" s="2"/>
      <c r="DJ58" s="2"/>
      <c r="DK58" s="2"/>
      <c r="DL58" s="2"/>
      <c r="DM58" s="2"/>
      <c r="DN58" s="2"/>
      <c r="DO58" s="2"/>
      <c r="DP58" s="2"/>
      <c r="DQ58" s="2"/>
    </row>
    <row r="59" spans="10:121" x14ac:dyDescent="0.25">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19"/>
      <c r="BF59" s="19"/>
      <c r="BG59" s="19"/>
      <c r="BH59" s="19"/>
      <c r="BI59" s="19"/>
      <c r="BJ59" s="19"/>
      <c r="BK59" s="19"/>
      <c r="BL59" s="19"/>
      <c r="BM59" s="19"/>
      <c r="BN59" s="19"/>
      <c r="BO59" s="19"/>
      <c r="BP59" s="19"/>
      <c r="BQ59" s="19"/>
      <c r="BR59" s="26"/>
      <c r="BS59" s="2"/>
      <c r="BT59" s="2"/>
      <c r="BU59" s="2"/>
      <c r="BV59" s="2"/>
      <c r="BW59" s="2"/>
      <c r="BX59" s="2"/>
      <c r="BY59" s="2"/>
      <c r="BZ59" s="2"/>
      <c r="CA59" s="2"/>
      <c r="CB59" s="2"/>
      <c r="CC59" s="2"/>
      <c r="CD59" s="2"/>
      <c r="CE59" s="2"/>
      <c r="CF59" s="2"/>
      <c r="CG59" s="2"/>
      <c r="CH59" s="2"/>
      <c r="CI59" s="2"/>
      <c r="CJ59" s="2"/>
      <c r="CK59" s="2"/>
      <c r="CL59" s="2"/>
      <c r="CM59" s="2"/>
      <c r="CO59" s="2"/>
      <c r="CP59" s="2"/>
      <c r="CQ59" s="2"/>
      <c r="CR59" s="2"/>
      <c r="CS59" s="2"/>
      <c r="CT59" s="2"/>
      <c r="CU59" s="2"/>
      <c r="CV59" s="2"/>
      <c r="CW59" s="2"/>
      <c r="CX59" s="2"/>
      <c r="CY59" s="2"/>
      <c r="CZ59" s="2"/>
      <c r="DA59" s="2"/>
      <c r="DB59" s="2"/>
      <c r="DC59" s="22"/>
      <c r="DD59" s="2"/>
      <c r="DE59" s="2"/>
      <c r="DF59" s="2"/>
      <c r="DG59" s="2"/>
      <c r="DH59" s="2"/>
      <c r="DI59" s="2"/>
      <c r="DJ59" s="2"/>
      <c r="DK59" s="2"/>
      <c r="DL59" s="2"/>
      <c r="DM59" s="2"/>
      <c r="DN59" s="2"/>
      <c r="DO59" s="2"/>
      <c r="DP59" s="2"/>
      <c r="DQ59" s="2"/>
    </row>
    <row r="60" spans="10:121" x14ac:dyDescent="0.25">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19"/>
      <c r="BF60" s="19"/>
      <c r="BG60" s="19"/>
      <c r="BH60" s="19"/>
      <c r="BI60" s="19"/>
      <c r="BJ60" s="19"/>
      <c r="BK60" s="19"/>
      <c r="BL60" s="19"/>
      <c r="BM60" s="19"/>
      <c r="BN60" s="19"/>
      <c r="BO60" s="19"/>
      <c r="BP60" s="19"/>
      <c r="BQ60" s="19"/>
      <c r="BR60" s="26"/>
      <c r="BS60" s="2"/>
      <c r="BT60" s="2"/>
      <c r="BU60" s="2"/>
      <c r="BV60" s="2"/>
      <c r="BW60" s="2"/>
      <c r="BX60" s="2"/>
      <c r="BY60" s="2"/>
      <c r="BZ60" s="2"/>
      <c r="CA60" s="2"/>
      <c r="CB60" s="2"/>
      <c r="CC60" s="2"/>
      <c r="CD60" s="2"/>
      <c r="CE60" s="2"/>
      <c r="CF60" s="2"/>
      <c r="CG60" s="2"/>
      <c r="CH60" s="2"/>
      <c r="CI60" s="2"/>
      <c r="CJ60" s="2"/>
      <c r="CK60" s="2"/>
      <c r="CL60" s="2"/>
      <c r="CM60" s="2"/>
      <c r="CO60" s="2"/>
      <c r="CP60" s="2"/>
      <c r="CQ60" s="2"/>
      <c r="CR60" s="2"/>
      <c r="CS60" s="2"/>
      <c r="CT60" s="2"/>
      <c r="CU60" s="2"/>
      <c r="CV60" s="2"/>
      <c r="CW60" s="2"/>
      <c r="CX60" s="2"/>
      <c r="CY60" s="2"/>
      <c r="CZ60" s="2"/>
      <c r="DA60" s="2"/>
      <c r="DB60" s="2"/>
      <c r="DC60" s="22"/>
      <c r="DD60" s="2"/>
      <c r="DE60" s="2"/>
      <c r="DF60" s="2"/>
      <c r="DG60" s="2"/>
      <c r="DH60" s="2"/>
      <c r="DI60" s="2"/>
      <c r="DJ60" s="2"/>
      <c r="DK60" s="2"/>
      <c r="DL60" s="2"/>
      <c r="DM60" s="2"/>
      <c r="DN60" s="2"/>
      <c r="DO60" s="2"/>
      <c r="DP60" s="2"/>
      <c r="DQ60" s="2"/>
    </row>
    <row r="61" spans="10:121" x14ac:dyDescent="0.25">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19"/>
      <c r="BF61" s="19"/>
      <c r="BG61" s="19"/>
      <c r="BH61" s="19"/>
      <c r="BI61" s="19"/>
      <c r="BJ61" s="19"/>
      <c r="BK61" s="19"/>
      <c r="BL61" s="19"/>
      <c r="BM61" s="19"/>
      <c r="BN61" s="19"/>
      <c r="BO61" s="19"/>
      <c r="BP61" s="19"/>
      <c r="BQ61" s="19"/>
      <c r="BR61" s="26"/>
      <c r="BS61" s="2"/>
      <c r="BT61" s="2"/>
      <c r="BU61" s="2"/>
      <c r="BV61" s="2"/>
      <c r="BW61" s="2"/>
      <c r="BX61" s="2"/>
      <c r="BY61" s="2"/>
      <c r="BZ61" s="2"/>
      <c r="CA61" s="2"/>
      <c r="CB61" s="2"/>
      <c r="CC61" s="2"/>
      <c r="CD61" s="2"/>
      <c r="CE61" s="2"/>
      <c r="CF61" s="2"/>
      <c r="CG61" s="2"/>
      <c r="CH61" s="2"/>
      <c r="CI61" s="2"/>
      <c r="CJ61" s="2"/>
      <c r="CK61" s="2"/>
      <c r="CL61" s="2"/>
      <c r="CM61" s="2"/>
      <c r="CO61" s="2"/>
      <c r="CP61" s="2"/>
      <c r="CQ61" s="2"/>
      <c r="CR61" s="2"/>
      <c r="CS61" s="2"/>
      <c r="CT61" s="2"/>
      <c r="CU61" s="2"/>
      <c r="CV61" s="2"/>
      <c r="CW61" s="2"/>
      <c r="CX61" s="2"/>
      <c r="CY61" s="2"/>
      <c r="CZ61" s="2"/>
      <c r="DA61" s="2"/>
      <c r="DB61" s="2"/>
      <c r="DC61" s="22"/>
      <c r="DD61" s="2"/>
      <c r="DE61" s="2"/>
      <c r="DF61" s="2"/>
      <c r="DG61" s="2"/>
      <c r="DH61" s="2"/>
      <c r="DI61" s="2"/>
      <c r="DJ61" s="2"/>
      <c r="DK61" s="2"/>
      <c r="DL61" s="2"/>
      <c r="DM61" s="2"/>
      <c r="DN61" s="2"/>
      <c r="DO61" s="2"/>
      <c r="DP61" s="2"/>
      <c r="DQ61" s="2"/>
    </row>
    <row r="62" spans="10:121" x14ac:dyDescent="0.25">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19"/>
      <c r="BF62" s="19"/>
      <c r="BG62" s="19"/>
      <c r="BH62" s="19"/>
      <c r="BI62" s="19"/>
      <c r="BJ62" s="19"/>
      <c r="BK62" s="19"/>
      <c r="BL62" s="19"/>
      <c r="BM62" s="19"/>
      <c r="BN62" s="19"/>
      <c r="BO62" s="19"/>
      <c r="BP62" s="19"/>
      <c r="BQ62" s="19"/>
      <c r="BR62" s="26"/>
      <c r="BS62" s="2"/>
      <c r="BT62" s="2"/>
      <c r="BU62" s="2"/>
      <c r="BV62" s="2"/>
      <c r="BW62" s="2"/>
      <c r="BX62" s="2"/>
      <c r="BY62" s="2"/>
      <c r="BZ62" s="2"/>
      <c r="CA62" s="2"/>
      <c r="CB62" s="2"/>
      <c r="CC62" s="2"/>
      <c r="CD62" s="2"/>
      <c r="CE62" s="2"/>
      <c r="CF62" s="2"/>
      <c r="CG62" s="2"/>
      <c r="CH62" s="2"/>
      <c r="CI62" s="2"/>
      <c r="CJ62" s="2"/>
      <c r="CK62" s="2"/>
      <c r="CL62" s="2"/>
      <c r="CM62" s="2"/>
      <c r="CO62" s="2"/>
      <c r="CP62" s="2"/>
      <c r="CQ62" s="2"/>
      <c r="CR62" s="2"/>
      <c r="CS62" s="2"/>
      <c r="CT62" s="2"/>
      <c r="CU62" s="2"/>
      <c r="CV62" s="2"/>
      <c r="CW62" s="2"/>
      <c r="CX62" s="2"/>
      <c r="CY62" s="2"/>
      <c r="CZ62" s="2"/>
      <c r="DA62" s="2"/>
      <c r="DB62" s="2"/>
      <c r="DC62" s="22"/>
      <c r="DD62" s="2"/>
      <c r="DE62" s="2"/>
      <c r="DF62" s="2"/>
      <c r="DG62" s="2"/>
      <c r="DH62" s="2"/>
      <c r="DI62" s="2"/>
      <c r="DJ62" s="2"/>
      <c r="DK62" s="2"/>
      <c r="DL62" s="2"/>
      <c r="DM62" s="2"/>
      <c r="DN62" s="2"/>
      <c r="DO62" s="2"/>
      <c r="DP62" s="2"/>
      <c r="DQ62" s="2"/>
    </row>
    <row r="63" spans="10:121" x14ac:dyDescent="0.25">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19"/>
      <c r="BF63" s="19"/>
      <c r="BG63" s="19"/>
      <c r="BH63" s="19"/>
      <c r="BI63" s="19"/>
      <c r="BJ63" s="19"/>
      <c r="BK63" s="19"/>
      <c r="BL63" s="19"/>
      <c r="BM63" s="19"/>
      <c r="BN63" s="19"/>
      <c r="BO63" s="19"/>
      <c r="BP63" s="19"/>
      <c r="BQ63" s="19"/>
      <c r="BR63" s="26"/>
      <c r="BS63" s="2"/>
      <c r="BT63" s="2"/>
      <c r="BU63" s="2"/>
      <c r="BV63" s="2"/>
      <c r="BW63" s="2"/>
      <c r="BX63" s="2"/>
      <c r="BY63" s="2"/>
      <c r="BZ63" s="2"/>
      <c r="CA63" s="2"/>
      <c r="CB63" s="2"/>
      <c r="CC63" s="2"/>
      <c r="CD63" s="2"/>
      <c r="CE63" s="2"/>
      <c r="CF63" s="2"/>
      <c r="CG63" s="2"/>
      <c r="CH63" s="2"/>
      <c r="CI63" s="2"/>
      <c r="CJ63" s="2"/>
      <c r="CK63" s="2"/>
      <c r="CL63" s="2"/>
      <c r="CM63" s="2"/>
      <c r="CO63" s="2"/>
      <c r="CP63" s="2"/>
      <c r="CQ63" s="2"/>
      <c r="CR63" s="2"/>
      <c r="CS63" s="2"/>
      <c r="CT63" s="2"/>
      <c r="CU63" s="2"/>
      <c r="CV63" s="2"/>
      <c r="CW63" s="2"/>
      <c r="CX63" s="2"/>
      <c r="CY63" s="2"/>
      <c r="CZ63" s="2"/>
      <c r="DA63" s="2"/>
      <c r="DB63" s="2"/>
      <c r="DC63" s="22"/>
      <c r="DD63" s="2"/>
      <c r="DE63" s="2"/>
      <c r="DF63" s="2"/>
      <c r="DG63" s="2"/>
      <c r="DH63" s="2"/>
      <c r="DI63" s="2"/>
      <c r="DJ63" s="2"/>
      <c r="DK63" s="2"/>
      <c r="DL63" s="2"/>
      <c r="DM63" s="2"/>
      <c r="DN63" s="2"/>
      <c r="DO63" s="2"/>
      <c r="DP63" s="2"/>
      <c r="DQ63" s="2"/>
    </row>
    <row r="64" spans="10:121" x14ac:dyDescent="0.25">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19"/>
      <c r="BF64" s="19"/>
      <c r="BG64" s="19"/>
      <c r="BH64" s="19"/>
      <c r="BI64" s="19"/>
      <c r="BJ64" s="19"/>
      <c r="BK64" s="19"/>
      <c r="BL64" s="19"/>
      <c r="BM64" s="19"/>
      <c r="BN64" s="19"/>
      <c r="BO64" s="19"/>
      <c r="BP64" s="19"/>
      <c r="BQ64" s="19"/>
      <c r="BR64" s="26"/>
      <c r="BS64" s="2"/>
      <c r="BT64" s="2"/>
      <c r="BU64" s="2"/>
      <c r="BV64" s="2"/>
      <c r="BW64" s="2"/>
      <c r="BX64" s="2"/>
      <c r="BY64" s="2"/>
      <c r="BZ64" s="2"/>
      <c r="CA64" s="2"/>
      <c r="CB64" s="2"/>
      <c r="CC64" s="2"/>
      <c r="CD64" s="2"/>
      <c r="CE64" s="2"/>
      <c r="CF64" s="2"/>
      <c r="CG64" s="2"/>
      <c r="CH64" s="2"/>
      <c r="CI64" s="2"/>
      <c r="CJ64" s="2"/>
      <c r="CK64" s="2"/>
      <c r="CL64" s="2"/>
      <c r="CM64" s="2"/>
      <c r="CO64" s="2"/>
      <c r="CP64" s="2"/>
      <c r="CQ64" s="2"/>
      <c r="CR64" s="2"/>
      <c r="CS64" s="2"/>
      <c r="CT64" s="2"/>
      <c r="CU64" s="2"/>
      <c r="CV64" s="2"/>
      <c r="CW64" s="2"/>
      <c r="CX64" s="2"/>
      <c r="CY64" s="2"/>
      <c r="CZ64" s="2"/>
      <c r="DA64" s="2"/>
      <c r="DB64" s="2"/>
      <c r="DC64" s="22"/>
      <c r="DD64" s="2"/>
      <c r="DE64" s="2"/>
      <c r="DF64" s="2"/>
      <c r="DG64" s="2"/>
      <c r="DH64" s="2"/>
      <c r="DI64" s="2"/>
      <c r="DJ64" s="2"/>
      <c r="DK64" s="2"/>
      <c r="DL64" s="2"/>
      <c r="DM64" s="2"/>
      <c r="DN64" s="2"/>
      <c r="DO64" s="2"/>
      <c r="DP64" s="2"/>
      <c r="DQ64" s="2"/>
    </row>
    <row r="65" spans="10:121" x14ac:dyDescent="0.25">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19"/>
      <c r="BF65" s="19"/>
      <c r="BG65" s="19"/>
      <c r="BH65" s="19"/>
      <c r="BI65" s="19"/>
      <c r="BJ65" s="19"/>
      <c r="BK65" s="19"/>
      <c r="BL65" s="19"/>
      <c r="BM65" s="19"/>
      <c r="BN65" s="19"/>
      <c r="BO65" s="19"/>
      <c r="BP65" s="19"/>
      <c r="BQ65" s="19"/>
      <c r="BR65" s="26"/>
      <c r="BS65" s="2"/>
      <c r="BT65" s="2"/>
      <c r="BU65" s="2"/>
      <c r="BV65" s="2"/>
      <c r="BW65" s="2"/>
      <c r="BX65" s="2"/>
      <c r="BY65" s="2"/>
      <c r="BZ65" s="2"/>
      <c r="CA65" s="2"/>
      <c r="CB65" s="2"/>
      <c r="CC65" s="2"/>
      <c r="CD65" s="2"/>
      <c r="CE65" s="2"/>
      <c r="CF65" s="2"/>
      <c r="CG65" s="2"/>
      <c r="CH65" s="2"/>
      <c r="CI65" s="2"/>
      <c r="CJ65" s="2"/>
      <c r="CK65" s="2"/>
      <c r="CL65" s="2"/>
      <c r="CM65" s="2"/>
      <c r="CO65" s="2"/>
      <c r="CP65" s="2"/>
      <c r="CQ65" s="2"/>
      <c r="CR65" s="2"/>
      <c r="CS65" s="2"/>
      <c r="CT65" s="2"/>
      <c r="CU65" s="2"/>
      <c r="CV65" s="2"/>
      <c r="CW65" s="2"/>
      <c r="CX65" s="2"/>
      <c r="CY65" s="2"/>
      <c r="CZ65" s="2"/>
      <c r="DA65" s="2"/>
      <c r="DB65" s="2"/>
      <c r="DC65" s="22"/>
      <c r="DD65" s="2"/>
      <c r="DE65" s="2"/>
      <c r="DF65" s="2"/>
      <c r="DG65" s="2"/>
      <c r="DH65" s="2"/>
      <c r="DI65" s="2"/>
      <c r="DJ65" s="2"/>
      <c r="DK65" s="2"/>
      <c r="DL65" s="2"/>
      <c r="DM65" s="2"/>
      <c r="DN65" s="2"/>
      <c r="DO65" s="2"/>
      <c r="DP65" s="2"/>
      <c r="DQ65" s="2"/>
    </row>
    <row r="66" spans="10:121" x14ac:dyDescent="0.25">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7"/>
      <c r="BD66" s="2"/>
      <c r="BE66" s="19"/>
      <c r="BF66" s="19"/>
      <c r="BG66" s="19"/>
      <c r="BH66" s="19"/>
      <c r="BI66" s="19"/>
      <c r="BJ66" s="19"/>
      <c r="BK66" s="19"/>
      <c r="BL66" s="19"/>
      <c r="BM66" s="19"/>
      <c r="BN66" s="19"/>
      <c r="BO66" s="19"/>
      <c r="BP66" s="19"/>
      <c r="BQ66" s="19"/>
      <c r="BR66" s="26"/>
      <c r="BS66" s="2"/>
      <c r="BT66" s="2"/>
      <c r="BU66" s="2"/>
      <c r="BV66" s="2"/>
      <c r="BW66" s="2"/>
      <c r="BX66" s="2"/>
      <c r="BY66" s="2"/>
      <c r="BZ66" s="2"/>
      <c r="CA66" s="2"/>
      <c r="CB66" s="2"/>
      <c r="CC66" s="2"/>
      <c r="CD66" s="2"/>
      <c r="CE66" s="2"/>
      <c r="CF66" s="2"/>
      <c r="CG66" s="2"/>
      <c r="CH66" s="2"/>
      <c r="CI66" s="2"/>
      <c r="CJ66" s="2"/>
      <c r="CK66" s="2"/>
      <c r="CL66" s="2"/>
      <c r="CM66" s="2"/>
      <c r="CO66" s="2"/>
      <c r="CP66" s="2"/>
      <c r="CQ66" s="2"/>
      <c r="CR66" s="2"/>
      <c r="CS66" s="2"/>
      <c r="CT66" s="2"/>
      <c r="CU66" s="2"/>
      <c r="CV66" s="2"/>
      <c r="CW66" s="2"/>
      <c r="CX66" s="2"/>
      <c r="CY66" s="2"/>
      <c r="CZ66" s="2"/>
      <c r="DA66" s="2"/>
      <c r="DB66" s="2"/>
      <c r="DC66" s="22"/>
      <c r="DD66" s="2"/>
      <c r="DE66" s="2"/>
      <c r="DF66" s="2"/>
      <c r="DG66" s="2"/>
      <c r="DH66" s="2"/>
      <c r="DI66" s="2"/>
      <c r="DJ66" s="2"/>
      <c r="DK66" s="2"/>
      <c r="DL66" s="2"/>
      <c r="DM66" s="2"/>
      <c r="DN66" s="2"/>
      <c r="DO66" s="2"/>
      <c r="DP66" s="2"/>
      <c r="DQ66" s="2"/>
    </row>
    <row r="67" spans="10:121" x14ac:dyDescent="0.25">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7"/>
      <c r="BD67" s="2"/>
      <c r="BE67" s="19"/>
      <c r="BF67" s="19"/>
      <c r="BG67" s="19"/>
      <c r="BH67" s="19"/>
      <c r="BI67" s="19"/>
      <c r="BJ67" s="19"/>
      <c r="BK67" s="19"/>
      <c r="BL67" s="19"/>
      <c r="BM67" s="19"/>
      <c r="BN67" s="19"/>
      <c r="BO67" s="19"/>
      <c r="BP67" s="19"/>
      <c r="BQ67" s="19"/>
      <c r="BR67" s="26"/>
      <c r="BS67" s="2"/>
      <c r="BT67" s="2"/>
      <c r="BU67" s="2"/>
      <c r="BV67" s="2"/>
      <c r="BW67" s="2"/>
      <c r="BX67" s="2"/>
      <c r="BY67" s="2"/>
      <c r="BZ67" s="2"/>
      <c r="CA67" s="2"/>
      <c r="CB67" s="2"/>
      <c r="CC67" s="2"/>
      <c r="CD67" s="2"/>
      <c r="CE67" s="2"/>
      <c r="CF67" s="2"/>
      <c r="CG67" s="2"/>
      <c r="CH67" s="2"/>
      <c r="CI67" s="2"/>
      <c r="CJ67" s="2"/>
      <c r="CK67" s="2"/>
      <c r="CL67" s="2"/>
      <c r="CM67" s="2"/>
      <c r="CO67" s="2"/>
      <c r="CP67" s="2"/>
      <c r="CQ67" s="2"/>
      <c r="CR67" s="2"/>
      <c r="CS67" s="2"/>
      <c r="CT67" s="2"/>
      <c r="CU67" s="2"/>
      <c r="CV67" s="2"/>
      <c r="CW67" s="2"/>
      <c r="CX67" s="2"/>
      <c r="CY67" s="2"/>
      <c r="CZ67" s="2"/>
      <c r="DA67" s="2"/>
      <c r="DB67" s="2"/>
      <c r="DC67" s="22"/>
      <c r="DD67" s="2"/>
      <c r="DE67" s="2"/>
      <c r="DF67" s="2"/>
      <c r="DG67" s="2"/>
      <c r="DH67" s="2"/>
      <c r="DI67" s="2"/>
      <c r="DJ67" s="2"/>
      <c r="DK67" s="2"/>
      <c r="DL67" s="2"/>
      <c r="DM67" s="2"/>
      <c r="DN67" s="2"/>
      <c r="DO67" s="2"/>
      <c r="DP67" s="2"/>
      <c r="DQ67" s="2"/>
    </row>
    <row r="68" spans="10:121" x14ac:dyDescent="0.25">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7"/>
      <c r="BD68" s="2"/>
      <c r="BE68" s="19"/>
      <c r="BF68" s="19"/>
      <c r="BG68" s="19"/>
      <c r="BH68" s="19"/>
      <c r="BI68" s="19"/>
      <c r="BJ68" s="19"/>
      <c r="BK68" s="19"/>
      <c r="BL68" s="19"/>
      <c r="BM68" s="19"/>
      <c r="BN68" s="19"/>
      <c r="BO68" s="19"/>
      <c r="BP68" s="19"/>
      <c r="BQ68" s="19"/>
      <c r="BR68" s="26"/>
      <c r="BS68" s="2"/>
      <c r="BT68" s="2"/>
      <c r="BU68" s="2"/>
      <c r="BV68" s="2"/>
      <c r="BW68" s="2"/>
      <c r="BX68" s="2"/>
      <c r="BY68" s="2"/>
      <c r="BZ68" s="2"/>
      <c r="CA68" s="2"/>
      <c r="CB68" s="2"/>
      <c r="CC68" s="2"/>
      <c r="CD68" s="2"/>
      <c r="CE68" s="2"/>
      <c r="CF68" s="2"/>
      <c r="CG68" s="2"/>
      <c r="CH68" s="2"/>
      <c r="CI68" s="2"/>
      <c r="CJ68" s="2"/>
      <c r="CK68" s="2"/>
      <c r="CL68" s="2"/>
      <c r="CM68" s="2"/>
      <c r="CO68" s="2"/>
      <c r="CP68" s="2"/>
      <c r="CQ68" s="2"/>
      <c r="CR68" s="2"/>
      <c r="CS68" s="2"/>
      <c r="CT68" s="2"/>
      <c r="CU68" s="2"/>
      <c r="CV68" s="2"/>
      <c r="CW68" s="2"/>
      <c r="CX68" s="2"/>
      <c r="CY68" s="2"/>
      <c r="CZ68" s="2"/>
      <c r="DA68" s="2"/>
      <c r="DB68" s="2"/>
      <c r="DC68" s="22"/>
      <c r="DD68" s="2"/>
      <c r="DE68" s="2"/>
      <c r="DF68" s="2"/>
      <c r="DG68" s="2"/>
      <c r="DH68" s="2"/>
      <c r="DI68" s="2"/>
      <c r="DJ68" s="2"/>
      <c r="DK68" s="2"/>
      <c r="DL68" s="2"/>
      <c r="DM68" s="2"/>
      <c r="DN68" s="2"/>
      <c r="DO68" s="2"/>
      <c r="DP68" s="2"/>
      <c r="DQ68" s="2"/>
    </row>
    <row r="69" spans="10:121" x14ac:dyDescent="0.25">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7"/>
      <c r="BD69" s="2"/>
      <c r="BE69" s="19"/>
      <c r="BF69" s="19"/>
      <c r="BG69" s="19"/>
      <c r="BH69" s="19"/>
      <c r="BI69" s="19"/>
      <c r="BJ69" s="19"/>
      <c r="BK69" s="19"/>
      <c r="BL69" s="19"/>
      <c r="BM69" s="19"/>
      <c r="BN69" s="19"/>
      <c r="BO69" s="19"/>
      <c r="BP69" s="19"/>
      <c r="BQ69" s="19"/>
      <c r="BR69" s="26"/>
      <c r="BS69" s="2"/>
      <c r="BT69" s="2"/>
      <c r="BU69" s="2"/>
      <c r="BV69" s="2"/>
      <c r="BW69" s="2"/>
      <c r="BX69" s="2"/>
      <c r="BY69" s="2"/>
      <c r="BZ69" s="2"/>
      <c r="CA69" s="2"/>
      <c r="CB69" s="2"/>
      <c r="CC69" s="2"/>
      <c r="CD69" s="2"/>
      <c r="CE69" s="2"/>
      <c r="CF69" s="2"/>
      <c r="CG69" s="2"/>
      <c r="CH69" s="2"/>
      <c r="CI69" s="2"/>
      <c r="CJ69" s="2"/>
      <c r="CK69" s="2"/>
      <c r="CL69" s="2"/>
      <c r="CM69" s="2"/>
      <c r="CO69" s="2"/>
      <c r="CP69" s="2"/>
      <c r="CQ69" s="2"/>
      <c r="CR69" s="2"/>
      <c r="CS69" s="2"/>
      <c r="CT69" s="2"/>
      <c r="CU69" s="2"/>
      <c r="CV69" s="2"/>
      <c r="CW69" s="2"/>
      <c r="CX69" s="2"/>
      <c r="CY69" s="2"/>
      <c r="CZ69" s="2"/>
      <c r="DA69" s="2"/>
      <c r="DB69" s="2"/>
      <c r="DC69" s="22"/>
      <c r="DD69" s="2"/>
      <c r="DE69" s="2"/>
      <c r="DF69" s="2"/>
      <c r="DG69" s="2"/>
      <c r="DH69" s="2"/>
      <c r="DI69" s="2"/>
      <c r="DJ69" s="2"/>
      <c r="DK69" s="2"/>
      <c r="DL69" s="2"/>
      <c r="DM69" s="2"/>
      <c r="DN69" s="2"/>
      <c r="DO69" s="2"/>
      <c r="DP69" s="2"/>
      <c r="DQ69" s="2"/>
    </row>
    <row r="70" spans="10:121" x14ac:dyDescent="0.25">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7"/>
      <c r="BD70" s="2"/>
      <c r="BE70" s="19"/>
      <c r="BF70" s="19"/>
      <c r="BG70" s="19"/>
      <c r="BH70" s="19"/>
      <c r="BI70" s="19"/>
      <c r="BJ70" s="19"/>
      <c r="BK70" s="19"/>
      <c r="BL70" s="19"/>
      <c r="BM70" s="19"/>
      <c r="BN70" s="19"/>
      <c r="BO70" s="19"/>
      <c r="BP70" s="19"/>
      <c r="BQ70" s="19"/>
      <c r="BR70" s="26"/>
      <c r="BS70" s="2"/>
      <c r="BT70" s="2"/>
      <c r="BU70" s="2"/>
      <c r="BV70" s="2"/>
      <c r="BW70" s="2"/>
      <c r="BX70" s="2"/>
      <c r="BY70" s="2"/>
      <c r="BZ70" s="2"/>
      <c r="CA70" s="2"/>
      <c r="CB70" s="2"/>
      <c r="CC70" s="2"/>
      <c r="CD70" s="2"/>
      <c r="CE70" s="2"/>
      <c r="CF70" s="2"/>
      <c r="CG70" s="2"/>
      <c r="CH70" s="2"/>
      <c r="CI70" s="2"/>
      <c r="CJ70" s="2"/>
      <c r="CK70" s="2"/>
      <c r="CL70" s="2"/>
      <c r="CM70" s="2"/>
      <c r="CO70" s="2"/>
      <c r="CP70" s="2"/>
      <c r="CQ70" s="2"/>
      <c r="CR70" s="2"/>
      <c r="CS70" s="2"/>
      <c r="CT70" s="2"/>
      <c r="CU70" s="2"/>
      <c r="CV70" s="2"/>
      <c r="CW70" s="2"/>
      <c r="CX70" s="2"/>
      <c r="CY70" s="2"/>
      <c r="CZ70" s="2"/>
      <c r="DA70" s="2"/>
      <c r="DB70" s="2"/>
      <c r="DC70" s="22"/>
      <c r="DD70" s="2"/>
      <c r="DE70" s="2"/>
      <c r="DF70" s="2"/>
      <c r="DG70" s="2"/>
      <c r="DH70" s="2"/>
      <c r="DI70" s="2"/>
      <c r="DJ70" s="2"/>
      <c r="DK70" s="2"/>
      <c r="DL70" s="2"/>
      <c r="DM70" s="2"/>
      <c r="DN70" s="2"/>
      <c r="DO70" s="2"/>
      <c r="DP70" s="2"/>
      <c r="DQ70" s="2"/>
    </row>
    <row r="71" spans="10:121" x14ac:dyDescent="0.25">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7"/>
      <c r="BD71" s="2"/>
      <c r="BE71" s="19"/>
      <c r="BF71" s="19"/>
      <c r="BG71" s="19"/>
      <c r="BH71" s="19"/>
      <c r="BI71" s="19"/>
      <c r="BJ71" s="19"/>
      <c r="BK71" s="19"/>
      <c r="BL71" s="19"/>
      <c r="BM71" s="19"/>
      <c r="BN71" s="19"/>
      <c r="BO71" s="19"/>
      <c r="BP71" s="19"/>
      <c r="BQ71" s="19"/>
      <c r="BR71" s="26"/>
      <c r="BS71" s="2"/>
      <c r="BT71" s="2"/>
      <c r="BU71" s="2"/>
      <c r="BV71" s="2"/>
      <c r="BW71" s="2"/>
      <c r="BX71" s="2"/>
      <c r="BY71" s="2"/>
      <c r="BZ71" s="2"/>
      <c r="CA71" s="2"/>
      <c r="CB71" s="2"/>
      <c r="CC71" s="2"/>
      <c r="CD71" s="2"/>
      <c r="CE71" s="2"/>
      <c r="CF71" s="2"/>
      <c r="CG71" s="2"/>
      <c r="CH71" s="2"/>
      <c r="CI71" s="2"/>
      <c r="CJ71" s="2"/>
      <c r="CK71" s="2"/>
      <c r="CL71" s="2"/>
      <c r="CM71" s="2"/>
      <c r="CO71" s="2"/>
      <c r="CP71" s="2"/>
      <c r="CQ71" s="2"/>
      <c r="CR71" s="2"/>
      <c r="CS71" s="2"/>
      <c r="CT71" s="2"/>
      <c r="CU71" s="2"/>
      <c r="CV71" s="2"/>
      <c r="CW71" s="2"/>
      <c r="CX71" s="2"/>
      <c r="CY71" s="2"/>
      <c r="CZ71" s="2"/>
      <c r="DA71" s="2"/>
      <c r="DB71" s="2"/>
      <c r="DC71" s="22"/>
      <c r="DD71" s="2"/>
      <c r="DE71" s="2"/>
      <c r="DF71" s="2"/>
      <c r="DG71" s="2"/>
      <c r="DH71" s="2"/>
      <c r="DI71" s="2"/>
      <c r="DJ71" s="2"/>
      <c r="DK71" s="2"/>
      <c r="DL71" s="2"/>
      <c r="DM71" s="2"/>
      <c r="DN71" s="2"/>
      <c r="DO71" s="2"/>
      <c r="DP71" s="2"/>
      <c r="DQ71" s="2"/>
    </row>
    <row r="72" spans="10:121" x14ac:dyDescent="0.25">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7"/>
      <c r="BD72" s="2"/>
      <c r="BE72" s="19"/>
      <c r="BF72" s="19"/>
      <c r="BG72" s="19"/>
      <c r="BH72" s="19"/>
      <c r="BI72" s="19"/>
      <c r="BJ72" s="19"/>
      <c r="BK72" s="19"/>
      <c r="BL72" s="19"/>
      <c r="BM72" s="19"/>
      <c r="BN72" s="19"/>
      <c r="BO72" s="19"/>
      <c r="BP72" s="19"/>
      <c r="BQ72" s="19"/>
      <c r="BR72" s="26"/>
      <c r="BS72" s="2"/>
      <c r="BT72" s="2"/>
      <c r="BU72" s="2"/>
      <c r="BV72" s="2"/>
      <c r="BW72" s="2"/>
      <c r="BX72" s="2"/>
      <c r="BY72" s="2"/>
      <c r="BZ72" s="2"/>
      <c r="CA72" s="2"/>
      <c r="CB72" s="2"/>
      <c r="CC72" s="2"/>
      <c r="CD72" s="2"/>
      <c r="CE72" s="2"/>
      <c r="CF72" s="2"/>
      <c r="CG72" s="2"/>
      <c r="CH72" s="2"/>
      <c r="CI72" s="2"/>
      <c r="CJ72" s="2"/>
      <c r="CK72" s="2"/>
      <c r="CL72" s="2"/>
      <c r="CM72" s="2"/>
      <c r="CO72" s="2"/>
      <c r="CP72" s="2"/>
      <c r="CQ72" s="2"/>
      <c r="CR72" s="2"/>
      <c r="CS72" s="2"/>
      <c r="CT72" s="2"/>
      <c r="CU72" s="2"/>
      <c r="CV72" s="2"/>
      <c r="CW72" s="2"/>
      <c r="CX72" s="2"/>
      <c r="CY72" s="2"/>
      <c r="CZ72" s="2"/>
      <c r="DA72" s="2"/>
      <c r="DB72" s="2"/>
      <c r="DC72" s="22"/>
      <c r="DD72" s="2"/>
      <c r="DE72" s="2"/>
      <c r="DF72" s="2"/>
      <c r="DG72" s="2"/>
      <c r="DH72" s="2"/>
      <c r="DI72" s="2"/>
      <c r="DJ72" s="2"/>
      <c r="DK72" s="2"/>
      <c r="DL72" s="2"/>
      <c r="DM72" s="2"/>
      <c r="DN72" s="2"/>
      <c r="DO72" s="2"/>
      <c r="DP72" s="2"/>
      <c r="DQ72" s="2"/>
    </row>
    <row r="73" spans="10:121" x14ac:dyDescent="0.25">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7"/>
      <c r="BD73" s="2"/>
      <c r="BE73" s="19"/>
      <c r="BF73" s="19"/>
      <c r="BG73" s="19"/>
      <c r="BH73" s="19"/>
      <c r="BI73" s="19"/>
      <c r="BJ73" s="19"/>
      <c r="BK73" s="19"/>
      <c r="BL73" s="19"/>
      <c r="BM73" s="19"/>
      <c r="BN73" s="19"/>
      <c r="BO73" s="19"/>
      <c r="BP73" s="19"/>
      <c r="BQ73" s="19"/>
      <c r="BR73" s="26"/>
      <c r="BS73" s="2"/>
      <c r="BT73" s="2"/>
      <c r="BU73" s="2"/>
      <c r="BV73" s="2"/>
      <c r="BW73" s="2"/>
      <c r="BX73" s="2"/>
      <c r="BY73" s="2"/>
      <c r="BZ73" s="2"/>
      <c r="CA73" s="2"/>
      <c r="CB73" s="2"/>
      <c r="CC73" s="2"/>
      <c r="CD73" s="2"/>
      <c r="CE73" s="2"/>
      <c r="CF73" s="2"/>
      <c r="CG73" s="2"/>
      <c r="CH73" s="2"/>
      <c r="CI73" s="2"/>
      <c r="CJ73" s="2"/>
      <c r="CK73" s="2"/>
      <c r="CL73" s="2"/>
      <c r="CM73" s="2"/>
      <c r="CO73" s="2"/>
      <c r="CP73" s="2"/>
      <c r="CQ73" s="2"/>
      <c r="CR73" s="2"/>
      <c r="CS73" s="2"/>
      <c r="CT73" s="2"/>
      <c r="CU73" s="2"/>
      <c r="CV73" s="2"/>
      <c r="CW73" s="2"/>
      <c r="CX73" s="2"/>
      <c r="CY73" s="2"/>
      <c r="CZ73" s="2"/>
      <c r="DA73" s="2"/>
      <c r="DB73" s="2"/>
      <c r="DC73" s="22"/>
      <c r="DD73" s="2"/>
      <c r="DE73" s="2"/>
      <c r="DF73" s="2"/>
      <c r="DG73" s="2"/>
      <c r="DH73" s="2"/>
      <c r="DI73" s="2"/>
      <c r="DJ73" s="2"/>
      <c r="DK73" s="2"/>
      <c r="DL73" s="2"/>
      <c r="DM73" s="2"/>
      <c r="DN73" s="2"/>
      <c r="DO73" s="2"/>
      <c r="DP73" s="2"/>
      <c r="DQ73" s="2"/>
    </row>
    <row r="74" spans="10:121" x14ac:dyDescent="0.25">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7"/>
      <c r="BD74" s="2"/>
      <c r="BE74" s="19"/>
      <c r="BF74" s="19"/>
      <c r="BG74" s="19"/>
      <c r="BH74" s="19"/>
      <c r="BI74" s="19"/>
      <c r="BJ74" s="19"/>
      <c r="BK74" s="19"/>
      <c r="BL74" s="19"/>
      <c r="BM74" s="19"/>
      <c r="BN74" s="19"/>
      <c r="BO74" s="19"/>
      <c r="BP74" s="19"/>
      <c r="BQ74" s="19"/>
      <c r="BR74" s="26"/>
      <c r="BS74" s="2"/>
      <c r="BT74" s="2"/>
      <c r="BU74" s="2"/>
      <c r="BV74" s="2"/>
      <c r="BW74" s="2"/>
      <c r="BX74" s="2"/>
      <c r="BY74" s="2"/>
      <c r="BZ74" s="2"/>
      <c r="CA74" s="2"/>
      <c r="CB74" s="2"/>
      <c r="CC74" s="2"/>
      <c r="CD74" s="2"/>
      <c r="CE74" s="2"/>
      <c r="CF74" s="2"/>
      <c r="CG74" s="2"/>
      <c r="CH74" s="2"/>
      <c r="CI74" s="2"/>
      <c r="CJ74" s="2"/>
      <c r="CK74" s="2"/>
      <c r="CL74" s="2"/>
      <c r="CM74" s="2"/>
      <c r="CO74" s="2"/>
      <c r="CP74" s="2"/>
      <c r="CQ74" s="2"/>
      <c r="CR74" s="2"/>
      <c r="CS74" s="2"/>
      <c r="CT74" s="2"/>
      <c r="CU74" s="2"/>
      <c r="CV74" s="2"/>
      <c r="CW74" s="2"/>
      <c r="CX74" s="2"/>
      <c r="CY74" s="2"/>
      <c r="CZ74" s="2"/>
      <c r="DA74" s="2"/>
      <c r="DB74" s="2"/>
      <c r="DC74" s="22"/>
      <c r="DD74" s="2"/>
      <c r="DE74" s="2"/>
      <c r="DF74" s="2"/>
      <c r="DG74" s="2"/>
      <c r="DH74" s="2"/>
      <c r="DI74" s="2"/>
      <c r="DJ74" s="2"/>
      <c r="DK74" s="2"/>
      <c r="DL74" s="2"/>
      <c r="DM74" s="2"/>
      <c r="DN74" s="2"/>
      <c r="DO74" s="2"/>
      <c r="DP74" s="2"/>
      <c r="DQ74" s="2"/>
    </row>
    <row r="75" spans="10:121" x14ac:dyDescent="0.25">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7"/>
      <c r="BD75" s="2"/>
      <c r="BE75" s="19"/>
      <c r="BF75" s="19"/>
      <c r="BG75" s="19"/>
      <c r="BH75" s="19"/>
      <c r="BI75" s="19"/>
      <c r="BJ75" s="19"/>
      <c r="BK75" s="19"/>
      <c r="BL75" s="19"/>
      <c r="BM75" s="19"/>
      <c r="BN75" s="19"/>
      <c r="BO75" s="19"/>
      <c r="BP75" s="19"/>
      <c r="BQ75" s="19"/>
      <c r="BR75" s="26"/>
      <c r="BS75" s="2"/>
      <c r="BT75" s="2"/>
      <c r="BU75" s="2"/>
      <c r="BV75" s="2"/>
      <c r="BW75" s="2"/>
      <c r="BX75" s="2"/>
      <c r="BY75" s="2"/>
      <c r="BZ75" s="2"/>
      <c r="CA75" s="2"/>
      <c r="CB75" s="2"/>
      <c r="CC75" s="2"/>
      <c r="CD75" s="2"/>
      <c r="CE75" s="2"/>
      <c r="CF75" s="2"/>
      <c r="CG75" s="2"/>
      <c r="CH75" s="2"/>
      <c r="CI75" s="2"/>
      <c r="CJ75" s="2"/>
      <c r="CK75" s="2"/>
      <c r="CL75" s="2"/>
      <c r="CM75" s="2"/>
      <c r="CO75" s="2"/>
      <c r="CP75" s="2"/>
      <c r="CQ75" s="2"/>
      <c r="CR75" s="2"/>
      <c r="CS75" s="2"/>
      <c r="CT75" s="2"/>
      <c r="CU75" s="2"/>
      <c r="CV75" s="2"/>
      <c r="CW75" s="2"/>
      <c r="CX75" s="2"/>
      <c r="CY75" s="2"/>
      <c r="CZ75" s="2"/>
      <c r="DA75" s="2"/>
      <c r="DB75" s="2"/>
      <c r="DC75" s="22"/>
      <c r="DD75" s="2"/>
      <c r="DE75" s="2"/>
      <c r="DF75" s="2"/>
      <c r="DG75" s="2"/>
      <c r="DH75" s="2"/>
      <c r="DI75" s="2"/>
      <c r="DJ75" s="2"/>
      <c r="DK75" s="2"/>
      <c r="DL75" s="2"/>
      <c r="DM75" s="2"/>
      <c r="DN75" s="2"/>
      <c r="DO75" s="2"/>
      <c r="DP75" s="2"/>
      <c r="DQ75" s="2"/>
    </row>
    <row r="76" spans="10:121" x14ac:dyDescent="0.25">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7"/>
      <c r="BD76" s="2"/>
      <c r="BE76" s="19"/>
      <c r="BF76" s="19"/>
      <c r="BG76" s="19"/>
      <c r="BH76" s="19"/>
      <c r="BI76" s="19"/>
      <c r="BJ76" s="19"/>
      <c r="BK76" s="19"/>
      <c r="BL76" s="19"/>
      <c r="BM76" s="19"/>
      <c r="BN76" s="19"/>
      <c r="BO76" s="19"/>
      <c r="BP76" s="19"/>
      <c r="BQ76" s="19"/>
      <c r="BR76" s="26"/>
      <c r="BS76" s="2"/>
      <c r="BT76" s="2"/>
      <c r="BU76" s="2"/>
      <c r="BV76" s="2"/>
      <c r="BW76" s="2"/>
      <c r="BX76" s="2"/>
      <c r="BY76" s="2"/>
      <c r="BZ76" s="2"/>
      <c r="CA76" s="2"/>
      <c r="CB76" s="2"/>
      <c r="CC76" s="2"/>
      <c r="CD76" s="2"/>
      <c r="CE76" s="2"/>
      <c r="CF76" s="2"/>
      <c r="CG76" s="2"/>
      <c r="CH76" s="2"/>
      <c r="CI76" s="2"/>
      <c r="CJ76" s="2"/>
      <c r="CK76" s="2"/>
      <c r="CL76" s="2"/>
      <c r="CM76" s="2"/>
      <c r="CO76" s="2"/>
      <c r="CP76" s="2"/>
      <c r="CQ76" s="2"/>
      <c r="CR76" s="2"/>
      <c r="CS76" s="2"/>
      <c r="CT76" s="2"/>
      <c r="CU76" s="2"/>
      <c r="CV76" s="2"/>
      <c r="CW76" s="2"/>
      <c r="CX76" s="2"/>
      <c r="CY76" s="2"/>
      <c r="CZ76" s="2"/>
      <c r="DA76" s="2"/>
      <c r="DB76" s="2"/>
      <c r="DC76" s="22"/>
      <c r="DD76" s="2"/>
      <c r="DE76" s="2"/>
      <c r="DF76" s="2"/>
      <c r="DG76" s="2"/>
      <c r="DH76" s="2"/>
      <c r="DI76" s="2"/>
      <c r="DJ76" s="2"/>
      <c r="DK76" s="2"/>
      <c r="DL76" s="2"/>
      <c r="DM76" s="2"/>
      <c r="DN76" s="2"/>
      <c r="DO76" s="2"/>
      <c r="DP76" s="2"/>
      <c r="DQ76" s="2"/>
    </row>
    <row r="77" spans="10:121" x14ac:dyDescent="0.25">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7"/>
      <c r="BD77" s="2"/>
      <c r="BE77" s="19"/>
      <c r="BF77" s="19"/>
      <c r="BG77" s="19"/>
      <c r="BH77" s="19"/>
      <c r="BI77" s="19"/>
      <c r="BJ77" s="19"/>
      <c r="BK77" s="19"/>
      <c r="BL77" s="19"/>
      <c r="BM77" s="19"/>
      <c r="BN77" s="19"/>
      <c r="BO77" s="19"/>
      <c r="BP77" s="19"/>
      <c r="BQ77" s="19"/>
      <c r="BR77" s="26"/>
      <c r="BS77" s="2"/>
      <c r="BT77" s="2"/>
      <c r="BU77" s="2"/>
      <c r="BV77" s="2"/>
      <c r="BW77" s="2"/>
      <c r="BX77" s="2"/>
      <c r="BY77" s="2"/>
      <c r="BZ77" s="2"/>
      <c r="CA77" s="2"/>
      <c r="CB77" s="2"/>
      <c r="CC77" s="2"/>
      <c r="CD77" s="2"/>
      <c r="CE77" s="2"/>
      <c r="CF77" s="2"/>
      <c r="CG77" s="2"/>
      <c r="CH77" s="2"/>
      <c r="CI77" s="2"/>
      <c r="CJ77" s="2"/>
      <c r="CK77" s="2"/>
      <c r="CL77" s="2"/>
      <c r="CM77" s="2"/>
      <c r="CO77" s="2"/>
      <c r="CP77" s="2"/>
      <c r="CQ77" s="2"/>
      <c r="CR77" s="2"/>
      <c r="CS77" s="2"/>
      <c r="CT77" s="2"/>
      <c r="CU77" s="2"/>
      <c r="CV77" s="2"/>
      <c r="CW77" s="2"/>
      <c r="CX77" s="2"/>
      <c r="CY77" s="2"/>
      <c r="CZ77" s="2"/>
      <c r="DA77" s="2"/>
      <c r="DB77" s="2"/>
      <c r="DC77" s="22"/>
      <c r="DD77" s="2"/>
      <c r="DE77" s="2"/>
      <c r="DF77" s="2"/>
      <c r="DG77" s="2"/>
      <c r="DH77" s="2"/>
      <c r="DI77" s="2"/>
      <c r="DJ77" s="2"/>
      <c r="DK77" s="2"/>
      <c r="DL77" s="2"/>
      <c r="DM77" s="2"/>
      <c r="DN77" s="2"/>
      <c r="DO77" s="2"/>
      <c r="DP77" s="2"/>
      <c r="DQ77" s="2"/>
    </row>
    <row r="78" spans="10:121" x14ac:dyDescent="0.25">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7"/>
      <c r="BD78" s="2"/>
      <c r="BE78" s="19"/>
      <c r="BF78" s="19"/>
      <c r="BG78" s="19"/>
      <c r="BH78" s="19"/>
      <c r="BI78" s="19"/>
      <c r="BJ78" s="19"/>
      <c r="BK78" s="19"/>
      <c r="BL78" s="19"/>
      <c r="BM78" s="19"/>
      <c r="BN78" s="19"/>
      <c r="BO78" s="19"/>
      <c r="BP78" s="19"/>
      <c r="BQ78" s="19"/>
      <c r="BR78" s="26"/>
      <c r="BS78" s="2"/>
      <c r="BT78" s="2"/>
      <c r="BU78" s="2"/>
      <c r="BV78" s="2"/>
      <c r="BW78" s="2"/>
      <c r="BX78" s="2"/>
      <c r="BY78" s="2"/>
      <c r="BZ78" s="2"/>
      <c r="CA78" s="2"/>
      <c r="CB78" s="2"/>
      <c r="CC78" s="2"/>
      <c r="CD78" s="2"/>
      <c r="CE78" s="2"/>
      <c r="CF78" s="2"/>
      <c r="CG78" s="2"/>
      <c r="CH78" s="2"/>
      <c r="CI78" s="2"/>
      <c r="CJ78" s="2"/>
      <c r="CK78" s="2"/>
      <c r="CL78" s="2"/>
      <c r="CM78" s="2"/>
      <c r="CO78" s="2"/>
      <c r="CP78" s="2"/>
      <c r="CQ78" s="2"/>
      <c r="CR78" s="2"/>
      <c r="CS78" s="2"/>
      <c r="CT78" s="2"/>
      <c r="CU78" s="2"/>
      <c r="CV78" s="2"/>
      <c r="CW78" s="2"/>
      <c r="CX78" s="2"/>
      <c r="CY78" s="2"/>
      <c r="CZ78" s="2"/>
      <c r="DA78" s="2"/>
      <c r="DB78" s="2"/>
      <c r="DC78" s="22"/>
      <c r="DD78" s="2"/>
      <c r="DE78" s="2"/>
      <c r="DF78" s="2"/>
      <c r="DG78" s="2"/>
      <c r="DH78" s="2"/>
      <c r="DI78" s="2"/>
      <c r="DJ78" s="2"/>
      <c r="DK78" s="2"/>
      <c r="DL78" s="2"/>
      <c r="DM78" s="2"/>
      <c r="DN78" s="2"/>
      <c r="DO78" s="2"/>
      <c r="DP78" s="2"/>
      <c r="DQ78" s="2"/>
    </row>
    <row r="79" spans="10:121" x14ac:dyDescent="0.25">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7"/>
      <c r="BD79" s="2"/>
      <c r="BE79" s="19"/>
      <c r="BF79" s="19"/>
      <c r="BG79" s="19"/>
      <c r="BH79" s="19"/>
      <c r="BI79" s="19"/>
      <c r="BJ79" s="19"/>
      <c r="BK79" s="19"/>
      <c r="BL79" s="19"/>
      <c r="BM79" s="19"/>
      <c r="BN79" s="19"/>
      <c r="BO79" s="19"/>
      <c r="BP79" s="19"/>
      <c r="BQ79" s="19"/>
      <c r="BR79" s="26"/>
      <c r="BS79" s="2"/>
      <c r="BT79" s="2"/>
      <c r="BU79" s="2"/>
      <c r="BV79" s="2"/>
      <c r="BW79" s="2"/>
      <c r="BX79" s="2"/>
      <c r="BY79" s="2"/>
      <c r="BZ79" s="2"/>
      <c r="CA79" s="2"/>
      <c r="CB79" s="2"/>
      <c r="CC79" s="2"/>
      <c r="CD79" s="2"/>
      <c r="CE79" s="2"/>
      <c r="CF79" s="2"/>
      <c r="CG79" s="2"/>
      <c r="CH79" s="2"/>
      <c r="CI79" s="2"/>
      <c r="CJ79" s="2"/>
      <c r="CK79" s="2"/>
      <c r="CL79" s="2"/>
      <c r="CM79" s="2"/>
      <c r="CO79" s="2"/>
      <c r="CP79" s="2"/>
      <c r="CQ79" s="2"/>
      <c r="CR79" s="2"/>
      <c r="CS79" s="2"/>
      <c r="CT79" s="2"/>
      <c r="CU79" s="2"/>
      <c r="CV79" s="2"/>
      <c r="CW79" s="2"/>
      <c r="CX79" s="2"/>
      <c r="CY79" s="2"/>
      <c r="CZ79" s="2"/>
      <c r="DA79" s="2"/>
      <c r="DB79" s="2"/>
      <c r="DC79" s="22"/>
      <c r="DD79" s="2"/>
      <c r="DE79" s="2"/>
      <c r="DF79" s="2"/>
      <c r="DG79" s="2"/>
      <c r="DH79" s="2"/>
      <c r="DI79" s="2"/>
      <c r="DJ79" s="2"/>
      <c r="DK79" s="2"/>
      <c r="DL79" s="2"/>
      <c r="DM79" s="2"/>
      <c r="DN79" s="2"/>
      <c r="DO79" s="2"/>
      <c r="DP79" s="2"/>
      <c r="DQ79" s="2"/>
    </row>
    <row r="80" spans="10:121" x14ac:dyDescent="0.25">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7"/>
      <c r="BD80" s="2"/>
      <c r="BE80" s="19"/>
      <c r="BF80" s="19"/>
      <c r="BG80" s="19"/>
      <c r="BH80" s="19"/>
      <c r="BI80" s="19"/>
      <c r="BJ80" s="19"/>
      <c r="BK80" s="19"/>
      <c r="BL80" s="19"/>
      <c r="BM80" s="19"/>
      <c r="BN80" s="19"/>
      <c r="BO80" s="19"/>
      <c r="BP80" s="19"/>
      <c r="BQ80" s="19"/>
      <c r="BR80" s="26"/>
      <c r="BS80" s="2"/>
      <c r="BT80" s="2"/>
      <c r="BU80" s="2"/>
      <c r="BV80" s="2"/>
      <c r="BW80" s="2"/>
      <c r="BX80" s="2"/>
      <c r="BY80" s="2"/>
      <c r="BZ80" s="2"/>
      <c r="CA80" s="2"/>
      <c r="CB80" s="2"/>
      <c r="CC80" s="2"/>
      <c r="CD80" s="2"/>
      <c r="CE80" s="2"/>
      <c r="CF80" s="2"/>
      <c r="CG80" s="2"/>
      <c r="CH80" s="2"/>
      <c r="CI80" s="2"/>
      <c r="CJ80" s="2"/>
      <c r="CK80" s="2"/>
      <c r="CL80" s="2"/>
      <c r="CM80" s="2"/>
      <c r="CO80" s="2"/>
      <c r="CP80" s="2"/>
      <c r="CQ80" s="2"/>
      <c r="CR80" s="2"/>
      <c r="CS80" s="2"/>
      <c r="CT80" s="2"/>
      <c r="CU80" s="2"/>
      <c r="CV80" s="2"/>
      <c r="CW80" s="2"/>
      <c r="CX80" s="2"/>
      <c r="CY80" s="2"/>
      <c r="CZ80" s="2"/>
      <c r="DA80" s="2"/>
      <c r="DB80" s="2"/>
      <c r="DC80" s="22"/>
      <c r="DD80" s="2"/>
      <c r="DE80" s="2"/>
      <c r="DF80" s="2"/>
      <c r="DG80" s="2"/>
      <c r="DH80" s="2"/>
      <c r="DI80" s="2"/>
      <c r="DJ80" s="2"/>
      <c r="DK80" s="2"/>
      <c r="DL80" s="2"/>
      <c r="DM80" s="2"/>
      <c r="DN80" s="2"/>
      <c r="DO80" s="2"/>
      <c r="DP80" s="2"/>
      <c r="DQ80" s="2"/>
    </row>
    <row r="81" spans="10:121" x14ac:dyDescent="0.25">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7"/>
      <c r="BD81" s="2"/>
      <c r="BE81" s="19"/>
      <c r="BF81" s="19"/>
      <c r="BG81" s="19"/>
      <c r="BH81" s="19"/>
      <c r="BI81" s="19"/>
      <c r="BJ81" s="19"/>
      <c r="BK81" s="19"/>
      <c r="BL81" s="19"/>
      <c r="BM81" s="19"/>
      <c r="BN81" s="19"/>
      <c r="BO81" s="19"/>
      <c r="BP81" s="19"/>
      <c r="BQ81" s="19"/>
      <c r="BR81" s="26"/>
      <c r="BS81" s="2"/>
      <c r="BT81" s="2"/>
      <c r="BU81" s="2"/>
      <c r="BV81" s="2"/>
      <c r="BW81" s="2"/>
      <c r="BX81" s="2"/>
      <c r="BY81" s="2"/>
      <c r="BZ81" s="2"/>
      <c r="CA81" s="2"/>
      <c r="CB81" s="2"/>
      <c r="CC81" s="2"/>
      <c r="CD81" s="2"/>
      <c r="CE81" s="2"/>
      <c r="CF81" s="2"/>
      <c r="CG81" s="2"/>
      <c r="CH81" s="2"/>
      <c r="CI81" s="2"/>
      <c r="CJ81" s="2"/>
      <c r="CK81" s="2"/>
      <c r="CL81" s="2"/>
      <c r="CM81" s="2"/>
      <c r="CO81" s="2"/>
      <c r="CP81" s="2"/>
      <c r="CQ81" s="2"/>
      <c r="CR81" s="2"/>
      <c r="CS81" s="2"/>
      <c r="CT81" s="2"/>
      <c r="CU81" s="2"/>
      <c r="CV81" s="2"/>
      <c r="CW81" s="2"/>
      <c r="CX81" s="2"/>
      <c r="CY81" s="2"/>
      <c r="CZ81" s="2"/>
      <c r="DA81" s="2"/>
      <c r="DB81" s="2"/>
      <c r="DC81" s="22"/>
      <c r="DD81" s="2"/>
      <c r="DE81" s="2"/>
      <c r="DF81" s="2"/>
      <c r="DG81" s="2"/>
      <c r="DH81" s="2"/>
      <c r="DI81" s="2"/>
      <c r="DJ81" s="2"/>
      <c r="DK81" s="2"/>
      <c r="DL81" s="2"/>
      <c r="DM81" s="2"/>
      <c r="DN81" s="2"/>
      <c r="DO81" s="2"/>
      <c r="DP81" s="2"/>
      <c r="DQ81" s="2"/>
    </row>
    <row r="82" spans="10:121" x14ac:dyDescent="0.25">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7"/>
      <c r="BD82" s="2"/>
      <c r="BE82" s="19"/>
      <c r="BF82" s="19"/>
      <c r="BG82" s="19"/>
      <c r="BH82" s="19"/>
      <c r="BI82" s="19"/>
      <c r="BJ82" s="19"/>
      <c r="BK82" s="19"/>
      <c r="BL82" s="19"/>
      <c r="BM82" s="19"/>
      <c r="BN82" s="19"/>
      <c r="BO82" s="19"/>
      <c r="BP82" s="19"/>
      <c r="BQ82" s="19"/>
      <c r="BR82" s="26"/>
      <c r="BS82" s="2"/>
      <c r="BT82" s="2"/>
      <c r="BU82" s="2"/>
      <c r="BV82" s="2"/>
      <c r="BW82" s="2"/>
      <c r="BX82" s="2"/>
      <c r="BY82" s="2"/>
      <c r="BZ82" s="2"/>
      <c r="CA82" s="2"/>
      <c r="CB82" s="2"/>
      <c r="CC82" s="2"/>
      <c r="CD82" s="2"/>
      <c r="CE82" s="2"/>
      <c r="CF82" s="2"/>
      <c r="CG82" s="2"/>
      <c r="CH82" s="2"/>
      <c r="CI82" s="2"/>
      <c r="CJ82" s="2"/>
      <c r="CK82" s="2"/>
      <c r="CL82" s="2"/>
      <c r="CM82" s="2"/>
      <c r="CO82" s="2"/>
      <c r="CP82" s="2"/>
      <c r="CQ82" s="2"/>
      <c r="CR82" s="2"/>
      <c r="CS82" s="2"/>
      <c r="CT82" s="2"/>
      <c r="CU82" s="2"/>
      <c r="CV82" s="2"/>
      <c r="CW82" s="2"/>
      <c r="CX82" s="2"/>
      <c r="CY82" s="2"/>
      <c r="CZ82" s="2"/>
      <c r="DA82" s="2"/>
      <c r="DB82" s="2"/>
      <c r="DC82" s="22"/>
      <c r="DD82" s="2"/>
      <c r="DE82" s="2"/>
      <c r="DF82" s="2"/>
      <c r="DG82" s="2"/>
      <c r="DH82" s="2"/>
      <c r="DI82" s="2"/>
      <c r="DJ82" s="2"/>
      <c r="DK82" s="2"/>
      <c r="DL82" s="2"/>
      <c r="DM82" s="2"/>
      <c r="DN82" s="2"/>
      <c r="DO82" s="2"/>
      <c r="DP82" s="2"/>
      <c r="DQ82" s="2"/>
    </row>
    <row r="83" spans="10:121" x14ac:dyDescent="0.25">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7"/>
      <c r="BD83" s="2"/>
      <c r="BE83" s="19"/>
      <c r="BF83" s="19"/>
      <c r="BG83" s="19"/>
      <c r="BH83" s="19"/>
      <c r="BI83" s="19"/>
      <c r="BJ83" s="19"/>
      <c r="BK83" s="19"/>
      <c r="BL83" s="19"/>
      <c r="BM83" s="19"/>
      <c r="BN83" s="19"/>
      <c r="BO83" s="19"/>
      <c r="BP83" s="19"/>
      <c r="BQ83" s="19"/>
      <c r="BR83" s="26"/>
      <c r="BS83" s="2"/>
      <c r="BT83" s="2"/>
      <c r="BU83" s="2"/>
      <c r="BV83" s="2"/>
      <c r="BW83" s="2"/>
      <c r="BX83" s="2"/>
      <c r="BY83" s="2"/>
      <c r="BZ83" s="2"/>
      <c r="CA83" s="2"/>
      <c r="CB83" s="2"/>
      <c r="CC83" s="2"/>
      <c r="CD83" s="2"/>
      <c r="CE83" s="2"/>
      <c r="CF83" s="2"/>
      <c r="CG83" s="2"/>
      <c r="CH83" s="2"/>
      <c r="CI83" s="2"/>
      <c r="CJ83" s="2"/>
      <c r="CK83" s="2"/>
      <c r="CL83" s="2"/>
      <c r="CM83" s="2"/>
      <c r="CO83" s="2"/>
      <c r="CP83" s="2"/>
      <c r="CQ83" s="2"/>
      <c r="CR83" s="2"/>
      <c r="CS83" s="2"/>
      <c r="CT83" s="2"/>
      <c r="CU83" s="2"/>
      <c r="CV83" s="2"/>
      <c r="CW83" s="2"/>
      <c r="CX83" s="2"/>
      <c r="CY83" s="2"/>
      <c r="CZ83" s="2"/>
      <c r="DA83" s="2"/>
      <c r="DB83" s="2"/>
      <c r="DC83" s="22"/>
      <c r="DD83" s="2"/>
      <c r="DE83" s="2"/>
      <c r="DF83" s="2"/>
      <c r="DG83" s="2"/>
      <c r="DH83" s="2"/>
      <c r="DI83" s="2"/>
      <c r="DJ83" s="2"/>
      <c r="DK83" s="2"/>
      <c r="DL83" s="2"/>
      <c r="DM83" s="2"/>
      <c r="DN83" s="2"/>
      <c r="DO83" s="2"/>
      <c r="DP83" s="2"/>
      <c r="DQ83" s="2"/>
    </row>
    <row r="84" spans="10:121" x14ac:dyDescent="0.25">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7"/>
      <c r="BD84" s="2"/>
      <c r="BE84" s="19"/>
      <c r="BF84" s="19"/>
      <c r="BG84" s="19"/>
      <c r="BH84" s="19"/>
      <c r="BI84" s="19"/>
      <c r="BJ84" s="19"/>
      <c r="BK84" s="19"/>
      <c r="BL84" s="19"/>
      <c r="BM84" s="19"/>
      <c r="BN84" s="19"/>
      <c r="BO84" s="19"/>
      <c r="BP84" s="19"/>
      <c r="BQ84" s="19"/>
      <c r="BR84" s="26"/>
      <c r="BS84" s="2"/>
      <c r="BT84" s="2"/>
      <c r="BU84" s="2"/>
      <c r="BV84" s="2"/>
      <c r="BW84" s="2"/>
      <c r="BX84" s="2"/>
      <c r="BY84" s="2"/>
      <c r="BZ84" s="2"/>
      <c r="CA84" s="2"/>
      <c r="CB84" s="2"/>
      <c r="CC84" s="2"/>
      <c r="CD84" s="2"/>
      <c r="CE84" s="2"/>
      <c r="CF84" s="2"/>
      <c r="CG84" s="2"/>
      <c r="CH84" s="2"/>
      <c r="CI84" s="2"/>
      <c r="CJ84" s="2"/>
      <c r="CK84" s="2"/>
      <c r="CL84" s="2"/>
      <c r="CM84" s="2"/>
      <c r="CO84" s="2"/>
      <c r="CP84" s="2"/>
      <c r="CQ84" s="2"/>
      <c r="CR84" s="2"/>
      <c r="CS84" s="2"/>
      <c r="CT84" s="2"/>
      <c r="CU84" s="2"/>
      <c r="CV84" s="2"/>
      <c r="CW84" s="2"/>
      <c r="CX84" s="2"/>
      <c r="CY84" s="2"/>
      <c r="CZ84" s="2"/>
      <c r="DA84" s="2"/>
      <c r="DB84" s="2"/>
      <c r="DC84" s="22"/>
      <c r="DD84" s="2"/>
      <c r="DE84" s="2"/>
      <c r="DF84" s="2"/>
      <c r="DG84" s="2"/>
      <c r="DH84" s="2"/>
      <c r="DI84" s="2"/>
      <c r="DJ84" s="2"/>
      <c r="DK84" s="2"/>
      <c r="DL84" s="2"/>
      <c r="DM84" s="2"/>
      <c r="DN84" s="2"/>
      <c r="DO84" s="2"/>
      <c r="DP84" s="2"/>
      <c r="DQ84" s="2"/>
    </row>
    <row r="85" spans="10:121" x14ac:dyDescent="0.25">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7"/>
      <c r="BD85" s="2"/>
      <c r="BE85" s="19"/>
      <c r="BF85" s="19"/>
      <c r="BG85" s="19"/>
      <c r="BH85" s="19"/>
      <c r="BI85" s="19"/>
      <c r="BJ85" s="19"/>
      <c r="BK85" s="19"/>
      <c r="BL85" s="19"/>
      <c r="BM85" s="19"/>
      <c r="BN85" s="19"/>
      <c r="BO85" s="19"/>
      <c r="BP85" s="19"/>
      <c r="BQ85" s="19"/>
      <c r="BR85" s="26"/>
      <c r="BS85" s="2"/>
      <c r="BT85" s="2"/>
      <c r="BU85" s="2"/>
      <c r="BV85" s="2"/>
      <c r="BW85" s="2"/>
      <c r="BX85" s="2"/>
      <c r="BY85" s="2"/>
      <c r="BZ85" s="2"/>
      <c r="CA85" s="2"/>
      <c r="CB85" s="2"/>
      <c r="CC85" s="2"/>
      <c r="CD85" s="2"/>
      <c r="CE85" s="2"/>
      <c r="CF85" s="2"/>
      <c r="CG85" s="2"/>
      <c r="CH85" s="2"/>
      <c r="CI85" s="2"/>
      <c r="CJ85" s="2"/>
      <c r="CK85" s="2"/>
      <c r="CL85" s="2"/>
      <c r="CM85" s="2"/>
      <c r="CO85" s="2"/>
      <c r="CP85" s="2"/>
      <c r="CQ85" s="2"/>
      <c r="CR85" s="2"/>
      <c r="CS85" s="2"/>
      <c r="CT85" s="2"/>
      <c r="CU85" s="2"/>
      <c r="CV85" s="2"/>
      <c r="CW85" s="2"/>
      <c r="CX85" s="2"/>
      <c r="CY85" s="2"/>
      <c r="CZ85" s="2"/>
      <c r="DA85" s="2"/>
      <c r="DB85" s="2"/>
      <c r="DC85" s="22"/>
      <c r="DD85" s="2"/>
      <c r="DE85" s="2"/>
      <c r="DF85" s="2"/>
      <c r="DG85" s="2"/>
      <c r="DH85" s="2"/>
      <c r="DI85" s="2"/>
      <c r="DJ85" s="2"/>
      <c r="DK85" s="2"/>
      <c r="DL85" s="2"/>
      <c r="DM85" s="2"/>
      <c r="DN85" s="2"/>
      <c r="DO85" s="2"/>
      <c r="DP85" s="2"/>
      <c r="DQ85" s="2"/>
    </row>
    <row r="86" spans="10:121" x14ac:dyDescent="0.25">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7"/>
      <c r="BD86" s="2"/>
      <c r="BE86" s="19"/>
      <c r="BF86" s="19"/>
      <c r="BG86" s="19"/>
      <c r="BH86" s="19"/>
      <c r="BI86" s="19"/>
      <c r="BJ86" s="19"/>
      <c r="BK86" s="19"/>
      <c r="BL86" s="19"/>
      <c r="BM86" s="19"/>
      <c r="BN86" s="19"/>
      <c r="BO86" s="19"/>
      <c r="BP86" s="19"/>
      <c r="BQ86" s="19"/>
      <c r="BR86" s="26"/>
      <c r="BS86" s="2"/>
      <c r="BT86" s="2"/>
      <c r="BU86" s="2"/>
      <c r="BV86" s="2"/>
      <c r="BW86" s="2"/>
      <c r="BX86" s="2"/>
      <c r="BY86" s="2"/>
      <c r="BZ86" s="2"/>
      <c r="CA86" s="2"/>
      <c r="CB86" s="2"/>
      <c r="CC86" s="2"/>
      <c r="CD86" s="2"/>
      <c r="CE86" s="2"/>
      <c r="CF86" s="2"/>
      <c r="CG86" s="2"/>
      <c r="CH86" s="2"/>
      <c r="CI86" s="2"/>
      <c r="CJ86" s="2"/>
      <c r="CK86" s="2"/>
      <c r="CL86" s="2"/>
      <c r="CM86" s="2"/>
      <c r="CO86" s="2"/>
      <c r="CP86" s="2"/>
      <c r="CQ86" s="2"/>
      <c r="CR86" s="2"/>
      <c r="CS86" s="2"/>
      <c r="CT86" s="2"/>
      <c r="CU86" s="2"/>
      <c r="CV86" s="2"/>
      <c r="CW86" s="2"/>
      <c r="CX86" s="2"/>
      <c r="CY86" s="2"/>
      <c r="CZ86" s="2"/>
      <c r="DA86" s="2"/>
      <c r="DB86" s="2"/>
      <c r="DC86" s="22"/>
      <c r="DD86" s="2"/>
      <c r="DE86" s="2"/>
      <c r="DF86" s="2"/>
      <c r="DG86" s="2"/>
      <c r="DH86" s="2"/>
      <c r="DI86" s="2"/>
      <c r="DJ86" s="2"/>
      <c r="DK86" s="2"/>
      <c r="DL86" s="2"/>
      <c r="DM86" s="2"/>
      <c r="DN86" s="2"/>
      <c r="DO86" s="2"/>
      <c r="DP86" s="2"/>
      <c r="DQ86" s="2"/>
    </row>
    <row r="87" spans="10:121" x14ac:dyDescent="0.25">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7"/>
      <c r="BD87" s="2"/>
      <c r="BE87" s="19"/>
      <c r="BF87" s="19"/>
      <c r="BG87" s="19"/>
      <c r="BH87" s="19"/>
      <c r="BI87" s="19"/>
      <c r="BJ87" s="19"/>
      <c r="BK87" s="19"/>
      <c r="BL87" s="19"/>
      <c r="BM87" s="19"/>
      <c r="BN87" s="19"/>
      <c r="BO87" s="19"/>
      <c r="BP87" s="19"/>
      <c r="BQ87" s="19"/>
      <c r="BR87" s="26"/>
      <c r="BS87" s="2"/>
      <c r="BT87" s="2"/>
      <c r="BU87" s="2"/>
      <c r="BV87" s="2"/>
      <c r="BW87" s="2"/>
      <c r="BX87" s="2"/>
      <c r="BY87" s="2"/>
      <c r="BZ87" s="2"/>
      <c r="CA87" s="2"/>
      <c r="CB87" s="2"/>
      <c r="CC87" s="2"/>
      <c r="CD87" s="2"/>
      <c r="CE87" s="2"/>
      <c r="CF87" s="2"/>
      <c r="CG87" s="2"/>
      <c r="CH87" s="2"/>
      <c r="CI87" s="2"/>
      <c r="CJ87" s="2"/>
      <c r="CK87" s="2"/>
      <c r="CL87" s="2"/>
      <c r="CM87" s="2"/>
      <c r="CO87" s="2"/>
      <c r="CP87" s="2"/>
      <c r="CQ87" s="2"/>
      <c r="CR87" s="2"/>
      <c r="CS87" s="2"/>
      <c r="CT87" s="2"/>
      <c r="CU87" s="2"/>
      <c r="CV87" s="2"/>
      <c r="CW87" s="2"/>
      <c r="CX87" s="2"/>
      <c r="CY87" s="2"/>
      <c r="CZ87" s="2"/>
      <c r="DA87" s="2"/>
      <c r="DB87" s="2"/>
      <c r="DC87" s="22"/>
      <c r="DD87" s="2"/>
      <c r="DE87" s="2"/>
      <c r="DF87" s="2"/>
      <c r="DG87" s="2"/>
      <c r="DH87" s="2"/>
      <c r="DI87" s="2"/>
      <c r="DJ87" s="2"/>
      <c r="DK87" s="2"/>
      <c r="DL87" s="2"/>
      <c r="DM87" s="2"/>
      <c r="DN87" s="2"/>
      <c r="DO87" s="2"/>
      <c r="DP87" s="2"/>
      <c r="DQ87" s="2"/>
    </row>
    <row r="88" spans="10:121" x14ac:dyDescent="0.25">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7"/>
      <c r="BD88" s="2"/>
      <c r="BE88" s="19"/>
      <c r="BF88" s="19"/>
      <c r="BG88" s="19"/>
      <c r="BH88" s="19"/>
      <c r="BI88" s="19"/>
      <c r="BJ88" s="19"/>
      <c r="BK88" s="19"/>
      <c r="BL88" s="19"/>
      <c r="BM88" s="19"/>
      <c r="BN88" s="19"/>
      <c r="BO88" s="19"/>
      <c r="BP88" s="19"/>
      <c r="BQ88" s="19"/>
      <c r="BR88" s="26"/>
      <c r="BS88" s="2"/>
      <c r="BT88" s="2"/>
      <c r="BU88" s="2"/>
      <c r="BV88" s="2"/>
      <c r="BW88" s="2"/>
      <c r="BX88" s="2"/>
      <c r="BY88" s="2"/>
      <c r="BZ88" s="2"/>
      <c r="CA88" s="2"/>
      <c r="CB88" s="2"/>
      <c r="CC88" s="2"/>
      <c r="CD88" s="2"/>
      <c r="CE88" s="2"/>
      <c r="CF88" s="2"/>
      <c r="CG88" s="2"/>
      <c r="CH88" s="2"/>
      <c r="CI88" s="2"/>
      <c r="CJ88" s="2"/>
      <c r="CK88" s="2"/>
      <c r="CL88" s="2"/>
      <c r="CM88" s="2"/>
      <c r="CO88" s="2"/>
      <c r="CP88" s="2"/>
      <c r="CQ88" s="2"/>
      <c r="CR88" s="2"/>
      <c r="CS88" s="2"/>
      <c r="CT88" s="2"/>
      <c r="CU88" s="2"/>
      <c r="CV88" s="2"/>
      <c r="CW88" s="2"/>
      <c r="CX88" s="2"/>
      <c r="CY88" s="2"/>
      <c r="CZ88" s="2"/>
      <c r="DA88" s="2"/>
      <c r="DB88" s="2"/>
      <c r="DC88" s="22"/>
      <c r="DD88" s="2"/>
      <c r="DE88" s="2"/>
      <c r="DF88" s="2"/>
      <c r="DG88" s="2"/>
      <c r="DH88" s="2"/>
      <c r="DI88" s="2"/>
      <c r="DJ88" s="2"/>
      <c r="DK88" s="2"/>
      <c r="DL88" s="2"/>
      <c r="DM88" s="2"/>
      <c r="DN88" s="2"/>
      <c r="DO88" s="2"/>
      <c r="DP88" s="2"/>
      <c r="DQ88" s="2"/>
    </row>
    <row r="89" spans="10:121" x14ac:dyDescent="0.25">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7"/>
      <c r="BD89" s="2"/>
      <c r="BE89" s="19"/>
      <c r="BF89" s="19"/>
      <c r="BG89" s="19"/>
      <c r="BH89" s="19"/>
      <c r="BI89" s="19"/>
      <c r="BJ89" s="19"/>
      <c r="BK89" s="19"/>
      <c r="BL89" s="19"/>
      <c r="BM89" s="19"/>
      <c r="BN89" s="19"/>
      <c r="BO89" s="19"/>
      <c r="BP89" s="19"/>
      <c r="BQ89" s="19"/>
      <c r="BR89" s="26"/>
      <c r="BS89" s="2"/>
      <c r="BT89" s="2"/>
      <c r="BU89" s="2"/>
      <c r="BV89" s="2"/>
      <c r="BW89" s="2"/>
      <c r="BX89" s="2"/>
      <c r="BY89" s="2"/>
      <c r="BZ89" s="2"/>
      <c r="CA89" s="2"/>
      <c r="CB89" s="2"/>
      <c r="CC89" s="2"/>
      <c r="CD89" s="2"/>
      <c r="CE89" s="2"/>
      <c r="CF89" s="2"/>
      <c r="CG89" s="2"/>
      <c r="CH89" s="2"/>
      <c r="CI89" s="2"/>
      <c r="CJ89" s="2"/>
      <c r="CK89" s="2"/>
      <c r="CL89" s="2"/>
      <c r="CM89" s="2"/>
      <c r="CO89" s="2"/>
      <c r="CP89" s="2"/>
      <c r="CQ89" s="2"/>
      <c r="CR89" s="2"/>
      <c r="CS89" s="2"/>
      <c r="CT89" s="2"/>
      <c r="CU89" s="2"/>
      <c r="CV89" s="2"/>
      <c r="CW89" s="2"/>
      <c r="CX89" s="2"/>
      <c r="CY89" s="2"/>
      <c r="CZ89" s="2"/>
      <c r="DA89" s="2"/>
      <c r="DB89" s="2"/>
      <c r="DC89" s="22"/>
      <c r="DD89" s="2"/>
      <c r="DE89" s="2"/>
      <c r="DF89" s="2"/>
      <c r="DG89" s="2"/>
      <c r="DH89" s="2"/>
      <c r="DI89" s="2"/>
      <c r="DJ89" s="2"/>
      <c r="DK89" s="2"/>
      <c r="DL89" s="2"/>
      <c r="DM89" s="2"/>
      <c r="DN89" s="2"/>
      <c r="DO89" s="2"/>
      <c r="DP89" s="2"/>
      <c r="DQ89" s="2"/>
    </row>
    <row r="90" spans="10:121" x14ac:dyDescent="0.25">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7"/>
      <c r="BD90" s="2"/>
      <c r="BE90" s="19"/>
      <c r="BF90" s="19"/>
      <c r="BG90" s="19"/>
      <c r="BH90" s="19"/>
      <c r="BI90" s="19"/>
      <c r="BJ90" s="19"/>
      <c r="BK90" s="19"/>
      <c r="BL90" s="19"/>
      <c r="BM90" s="19"/>
      <c r="BN90" s="19"/>
      <c r="BO90" s="19"/>
      <c r="BP90" s="19"/>
      <c r="BQ90" s="19"/>
      <c r="BR90" s="26"/>
      <c r="BS90" s="2"/>
      <c r="BT90" s="2"/>
      <c r="BU90" s="2"/>
      <c r="BV90" s="2"/>
      <c r="BW90" s="2"/>
      <c r="BX90" s="2"/>
      <c r="BY90" s="2"/>
      <c r="BZ90" s="2"/>
      <c r="CA90" s="2"/>
      <c r="CB90" s="2"/>
      <c r="CC90" s="2"/>
      <c r="CD90" s="2"/>
      <c r="CE90" s="2"/>
      <c r="CF90" s="2"/>
      <c r="CG90" s="2"/>
      <c r="CH90" s="2"/>
      <c r="CI90" s="2"/>
      <c r="CJ90" s="2"/>
      <c r="CK90" s="2"/>
      <c r="CL90" s="2"/>
      <c r="CM90" s="2"/>
      <c r="CO90" s="2"/>
      <c r="CP90" s="2"/>
      <c r="CQ90" s="2"/>
      <c r="CR90" s="2"/>
      <c r="CS90" s="2"/>
      <c r="CT90" s="2"/>
      <c r="CU90" s="2"/>
      <c r="CV90" s="2"/>
      <c r="CW90" s="2"/>
      <c r="CX90" s="2"/>
      <c r="CY90" s="2"/>
      <c r="CZ90" s="2"/>
      <c r="DA90" s="2"/>
      <c r="DB90" s="2"/>
      <c r="DC90" s="22"/>
      <c r="DD90" s="2"/>
      <c r="DE90" s="2"/>
      <c r="DF90" s="2"/>
      <c r="DG90" s="2"/>
      <c r="DH90" s="2"/>
      <c r="DI90" s="2"/>
      <c r="DJ90" s="2"/>
      <c r="DK90" s="2"/>
      <c r="DL90" s="2"/>
      <c r="DM90" s="2"/>
      <c r="DN90" s="2"/>
      <c r="DO90" s="2"/>
      <c r="DP90" s="2"/>
      <c r="DQ90" s="2"/>
    </row>
    <row r="91" spans="10:121" x14ac:dyDescent="0.25">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7"/>
      <c r="BD91" s="2"/>
      <c r="BE91" s="19"/>
      <c r="BF91" s="19"/>
      <c r="BG91" s="19"/>
      <c r="BH91" s="19"/>
      <c r="BI91" s="19"/>
      <c r="BJ91" s="19"/>
      <c r="BK91" s="19"/>
      <c r="BL91" s="19"/>
      <c r="BM91" s="19"/>
      <c r="BN91" s="19"/>
      <c r="BO91" s="19"/>
      <c r="BP91" s="19"/>
      <c r="BQ91" s="19"/>
      <c r="BR91" s="26"/>
      <c r="BS91" s="2"/>
      <c r="BT91" s="2"/>
      <c r="BU91" s="2"/>
      <c r="BV91" s="2"/>
      <c r="BW91" s="2"/>
      <c r="BX91" s="2"/>
      <c r="BY91" s="2"/>
      <c r="BZ91" s="2"/>
      <c r="CA91" s="2"/>
      <c r="CB91" s="2"/>
      <c r="CC91" s="2"/>
      <c r="CD91" s="2"/>
      <c r="CE91" s="2"/>
      <c r="CF91" s="2"/>
      <c r="CG91" s="2"/>
      <c r="CH91" s="2"/>
      <c r="CI91" s="2"/>
      <c r="CJ91" s="2"/>
      <c r="CK91" s="2"/>
      <c r="CL91" s="2"/>
      <c r="CM91" s="2"/>
      <c r="CO91" s="2"/>
      <c r="CP91" s="2"/>
      <c r="CQ91" s="2"/>
      <c r="CR91" s="2"/>
      <c r="CS91" s="2"/>
      <c r="CT91" s="2"/>
      <c r="CU91" s="2"/>
      <c r="CV91" s="2"/>
      <c r="CW91" s="2"/>
      <c r="CX91" s="2"/>
      <c r="CY91" s="2"/>
      <c r="CZ91" s="2"/>
      <c r="DA91" s="2"/>
      <c r="DB91" s="2"/>
      <c r="DC91" s="22"/>
      <c r="DD91" s="2"/>
      <c r="DE91" s="2"/>
      <c r="DF91" s="2"/>
      <c r="DG91" s="2"/>
      <c r="DH91" s="2"/>
      <c r="DI91" s="2"/>
      <c r="DJ91" s="2"/>
      <c r="DK91" s="2"/>
      <c r="DL91" s="2"/>
      <c r="DM91" s="2"/>
      <c r="DN91" s="2"/>
      <c r="DO91" s="2"/>
      <c r="DP91" s="2"/>
      <c r="DQ91" s="2"/>
    </row>
    <row r="92" spans="10:121" x14ac:dyDescent="0.25">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7"/>
      <c r="BD92" s="2"/>
      <c r="BE92" s="19"/>
      <c r="BF92" s="19"/>
      <c r="BG92" s="19"/>
      <c r="BH92" s="19"/>
      <c r="BI92" s="19"/>
      <c r="BJ92" s="19"/>
      <c r="BK92" s="19"/>
      <c r="BL92" s="19"/>
      <c r="BM92" s="19"/>
      <c r="BN92" s="19"/>
      <c r="BO92" s="19"/>
      <c r="BP92" s="19"/>
      <c r="BQ92" s="19"/>
      <c r="BR92" s="26"/>
      <c r="BS92" s="2"/>
      <c r="BT92" s="2"/>
      <c r="BU92" s="2"/>
      <c r="BV92" s="2"/>
      <c r="BW92" s="2"/>
      <c r="BX92" s="2"/>
      <c r="BY92" s="2"/>
      <c r="BZ92" s="2"/>
      <c r="CA92" s="2"/>
      <c r="CB92" s="2"/>
      <c r="CC92" s="2"/>
      <c r="CD92" s="2"/>
      <c r="CE92" s="2"/>
      <c r="CF92" s="2"/>
      <c r="CG92" s="2"/>
      <c r="CH92" s="2"/>
      <c r="CI92" s="2"/>
      <c r="CJ92" s="2"/>
      <c r="CK92" s="2"/>
      <c r="CL92" s="2"/>
      <c r="CM92" s="2"/>
      <c r="CO92" s="2"/>
      <c r="CP92" s="2"/>
      <c r="CQ92" s="2"/>
      <c r="CR92" s="2"/>
      <c r="CS92" s="2"/>
      <c r="CT92" s="2"/>
      <c r="CU92" s="2"/>
      <c r="CV92" s="2"/>
      <c r="CW92" s="2"/>
      <c r="CX92" s="2"/>
      <c r="CY92" s="2"/>
      <c r="CZ92" s="2"/>
      <c r="DA92" s="2"/>
      <c r="DB92" s="2"/>
      <c r="DC92" s="22"/>
      <c r="DD92" s="2"/>
      <c r="DE92" s="2"/>
      <c r="DF92" s="2"/>
      <c r="DG92" s="2"/>
      <c r="DH92" s="2"/>
      <c r="DI92" s="2"/>
      <c r="DJ92" s="2"/>
      <c r="DK92" s="2"/>
      <c r="DL92" s="2"/>
      <c r="DM92" s="2"/>
      <c r="DN92" s="2"/>
      <c r="DO92" s="2"/>
      <c r="DP92" s="2"/>
      <c r="DQ92" s="2"/>
    </row>
    <row r="93" spans="10:121" x14ac:dyDescent="0.25">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7"/>
      <c r="BD93" s="2"/>
      <c r="BE93" s="19"/>
      <c r="BF93" s="19"/>
      <c r="BG93" s="19"/>
      <c r="BH93" s="19"/>
      <c r="BI93" s="19"/>
      <c r="BJ93" s="19"/>
      <c r="BK93" s="19"/>
      <c r="BL93" s="19"/>
      <c r="BM93" s="19"/>
      <c r="BN93" s="19"/>
      <c r="BO93" s="19"/>
      <c r="BP93" s="19"/>
      <c r="BQ93" s="19"/>
      <c r="BR93" s="26"/>
      <c r="BS93" s="2"/>
      <c r="BT93" s="2"/>
      <c r="BU93" s="2"/>
      <c r="BV93" s="2"/>
      <c r="BW93" s="2"/>
      <c r="BX93" s="2"/>
      <c r="BY93" s="2"/>
      <c r="BZ93" s="2"/>
      <c r="CA93" s="2"/>
      <c r="CB93" s="2"/>
      <c r="CC93" s="2"/>
      <c r="CD93" s="2"/>
      <c r="CE93" s="2"/>
      <c r="CF93" s="2"/>
      <c r="CG93" s="2"/>
      <c r="CH93" s="2"/>
      <c r="CI93" s="2"/>
      <c r="CJ93" s="2"/>
      <c r="CK93" s="2"/>
      <c r="CL93" s="2"/>
      <c r="CM93" s="2"/>
      <c r="CO93" s="2"/>
      <c r="CP93" s="2"/>
      <c r="CQ93" s="2"/>
      <c r="CR93" s="2"/>
      <c r="CS93" s="2"/>
      <c r="CT93" s="2"/>
      <c r="CU93" s="2"/>
      <c r="CV93" s="2"/>
      <c r="CW93" s="2"/>
      <c r="CX93" s="2"/>
      <c r="CY93" s="2"/>
      <c r="CZ93" s="2"/>
      <c r="DA93" s="2"/>
      <c r="DB93" s="2"/>
      <c r="DC93" s="22"/>
      <c r="DD93" s="2"/>
      <c r="DE93" s="2"/>
      <c r="DF93" s="2"/>
      <c r="DG93" s="2"/>
      <c r="DH93" s="2"/>
      <c r="DI93" s="2"/>
      <c r="DJ93" s="2"/>
      <c r="DK93" s="2"/>
      <c r="DL93" s="2"/>
      <c r="DM93" s="2"/>
      <c r="DN93" s="2"/>
      <c r="DO93" s="2"/>
      <c r="DP93" s="2"/>
      <c r="DQ93" s="2"/>
    </row>
    <row r="94" spans="10:121" x14ac:dyDescent="0.25">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7"/>
      <c r="BD94" s="2"/>
      <c r="BE94" s="19"/>
      <c r="BF94" s="19"/>
      <c r="BG94" s="19"/>
      <c r="BH94" s="19"/>
      <c r="BI94" s="19"/>
      <c r="BJ94" s="19"/>
      <c r="BK94" s="19"/>
      <c r="BL94" s="19"/>
      <c r="BM94" s="19"/>
      <c r="BN94" s="19"/>
      <c r="BO94" s="19"/>
      <c r="BP94" s="19"/>
      <c r="BQ94" s="19"/>
      <c r="BR94" s="26"/>
      <c r="BS94" s="2"/>
      <c r="BT94" s="2"/>
      <c r="BU94" s="2"/>
      <c r="BV94" s="2"/>
      <c r="BW94" s="2"/>
      <c r="BX94" s="2"/>
      <c r="BY94" s="2"/>
      <c r="BZ94" s="2"/>
      <c r="CA94" s="2"/>
      <c r="CB94" s="2"/>
      <c r="CC94" s="2"/>
      <c r="CD94" s="2"/>
      <c r="CE94" s="2"/>
      <c r="CF94" s="2"/>
      <c r="CG94" s="2"/>
      <c r="CH94" s="2"/>
      <c r="CI94" s="2"/>
      <c r="CJ94" s="2"/>
      <c r="CK94" s="2"/>
      <c r="CL94" s="2"/>
      <c r="CM94" s="2"/>
      <c r="CO94" s="2"/>
      <c r="CP94" s="2"/>
      <c r="CQ94" s="2"/>
      <c r="CR94" s="2"/>
      <c r="CS94" s="2"/>
      <c r="CT94" s="2"/>
      <c r="CU94" s="2"/>
      <c r="CV94" s="2"/>
      <c r="CW94" s="2"/>
      <c r="CX94" s="2"/>
      <c r="CY94" s="2"/>
      <c r="CZ94" s="2"/>
      <c r="DA94" s="2"/>
      <c r="DB94" s="2"/>
      <c r="DC94" s="22"/>
      <c r="DD94" s="2"/>
      <c r="DE94" s="2"/>
      <c r="DF94" s="2"/>
      <c r="DG94" s="2"/>
      <c r="DH94" s="2"/>
      <c r="DI94" s="2"/>
      <c r="DJ94" s="2"/>
      <c r="DK94" s="2"/>
      <c r="DL94" s="2"/>
      <c r="DM94" s="2"/>
      <c r="DN94" s="2"/>
      <c r="DO94" s="2"/>
      <c r="DP94" s="2"/>
      <c r="DQ94" s="2"/>
    </row>
    <row r="95" spans="10:121" x14ac:dyDescent="0.25">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7"/>
      <c r="BD95" s="2"/>
      <c r="BE95" s="19"/>
      <c r="BF95" s="19"/>
      <c r="BG95" s="19"/>
      <c r="BH95" s="19"/>
      <c r="BI95" s="19"/>
      <c r="BJ95" s="19"/>
      <c r="BK95" s="19"/>
      <c r="BL95" s="19"/>
      <c r="BM95" s="19"/>
      <c r="BN95" s="19"/>
      <c r="BO95" s="19"/>
      <c r="BP95" s="19"/>
      <c r="BQ95" s="19"/>
      <c r="BR95" s="26"/>
      <c r="BS95" s="2"/>
      <c r="BT95" s="2"/>
      <c r="BU95" s="2"/>
      <c r="BV95" s="2"/>
      <c r="BW95" s="2"/>
      <c r="BX95" s="2"/>
      <c r="BY95" s="2"/>
      <c r="BZ95" s="2"/>
      <c r="CA95" s="2"/>
      <c r="CB95" s="2"/>
      <c r="CC95" s="2"/>
      <c r="CD95" s="2"/>
      <c r="CE95" s="2"/>
      <c r="CF95" s="2"/>
      <c r="CG95" s="2"/>
      <c r="CH95" s="2"/>
      <c r="CI95" s="2"/>
      <c r="CJ95" s="2"/>
      <c r="CK95" s="2"/>
      <c r="CL95" s="2"/>
      <c r="CM95" s="2"/>
      <c r="CO95" s="2"/>
      <c r="CP95" s="2"/>
      <c r="CQ95" s="2"/>
      <c r="CR95" s="2"/>
      <c r="CS95" s="2"/>
      <c r="CT95" s="2"/>
      <c r="CU95" s="2"/>
      <c r="CV95" s="2"/>
      <c r="CW95" s="2"/>
      <c r="CX95" s="2"/>
      <c r="CY95" s="2"/>
      <c r="CZ95" s="2"/>
      <c r="DA95" s="2"/>
      <c r="DB95" s="2"/>
      <c r="DC95" s="22"/>
      <c r="DD95" s="2"/>
      <c r="DE95" s="2"/>
      <c r="DF95" s="2"/>
      <c r="DG95" s="2"/>
      <c r="DH95" s="2"/>
      <c r="DI95" s="2"/>
      <c r="DJ95" s="2"/>
      <c r="DK95" s="2"/>
      <c r="DL95" s="2"/>
      <c r="DM95" s="2"/>
      <c r="DN95" s="2"/>
      <c r="DO95" s="2"/>
      <c r="DP95" s="2"/>
      <c r="DQ95" s="2"/>
    </row>
    <row r="96" spans="10:121" x14ac:dyDescent="0.25">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7"/>
      <c r="BD96" s="2"/>
      <c r="BE96" s="19"/>
      <c r="BF96" s="19"/>
      <c r="BG96" s="19"/>
      <c r="BH96" s="19"/>
      <c r="BI96" s="19"/>
      <c r="BJ96" s="19"/>
      <c r="BK96" s="19"/>
      <c r="BL96" s="19"/>
      <c r="BM96" s="19"/>
      <c r="BN96" s="19"/>
      <c r="BO96" s="19"/>
      <c r="BP96" s="19"/>
      <c r="BQ96" s="19"/>
      <c r="BR96" s="26"/>
      <c r="BS96" s="2"/>
      <c r="BT96" s="2"/>
      <c r="BU96" s="2"/>
      <c r="BV96" s="2"/>
      <c r="BW96" s="2"/>
      <c r="BX96" s="2"/>
      <c r="BY96" s="2"/>
      <c r="BZ96" s="2"/>
      <c r="CA96" s="2"/>
      <c r="CB96" s="2"/>
      <c r="CC96" s="2"/>
      <c r="CD96" s="2"/>
      <c r="CE96" s="2"/>
      <c r="CF96" s="2"/>
      <c r="CG96" s="2"/>
      <c r="CH96" s="2"/>
      <c r="CI96" s="2"/>
      <c r="CJ96" s="2"/>
      <c r="CK96" s="2"/>
      <c r="CL96" s="2"/>
      <c r="CM96" s="2"/>
      <c r="CO96" s="2"/>
      <c r="CP96" s="2"/>
      <c r="CQ96" s="2"/>
      <c r="CR96" s="2"/>
      <c r="CS96" s="2"/>
      <c r="CT96" s="2"/>
      <c r="CU96" s="2"/>
      <c r="CV96" s="2"/>
      <c r="CW96" s="2"/>
      <c r="CX96" s="2"/>
      <c r="CY96" s="2"/>
      <c r="CZ96" s="2"/>
      <c r="DA96" s="2"/>
      <c r="DB96" s="2"/>
      <c r="DC96" s="22"/>
      <c r="DD96" s="2"/>
      <c r="DE96" s="2"/>
      <c r="DF96" s="2"/>
      <c r="DG96" s="2"/>
      <c r="DH96" s="2"/>
      <c r="DI96" s="2"/>
      <c r="DJ96" s="2"/>
      <c r="DK96" s="2"/>
      <c r="DL96" s="2"/>
      <c r="DM96" s="2"/>
      <c r="DN96" s="2"/>
      <c r="DO96" s="2"/>
      <c r="DP96" s="2"/>
      <c r="DQ96" s="2"/>
    </row>
    <row r="97" spans="10:121" x14ac:dyDescent="0.25">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7"/>
      <c r="BD97" s="2"/>
      <c r="BE97" s="19"/>
      <c r="BF97" s="19"/>
      <c r="BG97" s="19"/>
      <c r="BH97" s="19"/>
      <c r="BI97" s="19"/>
      <c r="BJ97" s="19"/>
      <c r="BK97" s="19"/>
      <c r="BL97" s="19"/>
      <c r="BM97" s="19"/>
      <c r="BN97" s="19"/>
      <c r="BO97" s="19"/>
      <c r="BP97" s="19"/>
      <c r="BQ97" s="19"/>
      <c r="BR97" s="26"/>
      <c r="BS97" s="2"/>
      <c r="BT97" s="2"/>
      <c r="BU97" s="2"/>
      <c r="BV97" s="2"/>
      <c r="BW97" s="2"/>
      <c r="BX97" s="2"/>
      <c r="BY97" s="2"/>
      <c r="BZ97" s="2"/>
      <c r="CA97" s="2"/>
      <c r="CB97" s="2"/>
      <c r="CC97" s="2"/>
      <c r="CD97" s="2"/>
      <c r="CE97" s="2"/>
      <c r="CF97" s="2"/>
      <c r="CG97" s="2"/>
      <c r="CH97" s="2"/>
      <c r="CI97" s="2"/>
      <c r="CJ97" s="2"/>
      <c r="CK97" s="2"/>
      <c r="CL97" s="2"/>
      <c r="CM97" s="2"/>
      <c r="CO97" s="2"/>
      <c r="CP97" s="2"/>
      <c r="CQ97" s="2"/>
      <c r="CR97" s="2"/>
      <c r="CS97" s="2"/>
      <c r="CT97" s="2"/>
      <c r="CU97" s="2"/>
      <c r="CV97" s="2"/>
      <c r="CW97" s="2"/>
      <c r="CX97" s="2"/>
      <c r="CY97" s="2"/>
      <c r="CZ97" s="2"/>
      <c r="DA97" s="2"/>
      <c r="DB97" s="2"/>
      <c r="DC97" s="22"/>
      <c r="DD97" s="2"/>
      <c r="DE97" s="2"/>
      <c r="DF97" s="2"/>
      <c r="DG97" s="2"/>
      <c r="DH97" s="2"/>
      <c r="DI97" s="2"/>
      <c r="DJ97" s="2"/>
      <c r="DK97" s="2"/>
      <c r="DL97" s="2"/>
      <c r="DM97" s="2"/>
      <c r="DN97" s="2"/>
      <c r="DO97" s="2"/>
      <c r="DP97" s="2"/>
      <c r="DQ97" s="2"/>
    </row>
    <row r="98" spans="10:121" x14ac:dyDescent="0.25">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7"/>
      <c r="BD98" s="2"/>
      <c r="BE98" s="19"/>
      <c r="BF98" s="19"/>
      <c r="BG98" s="19"/>
      <c r="BH98" s="19"/>
      <c r="BI98" s="19"/>
      <c r="BJ98" s="19"/>
      <c r="BK98" s="19"/>
      <c r="BL98" s="19"/>
      <c r="BM98" s="19"/>
      <c r="BN98" s="19"/>
      <c r="BO98" s="19"/>
      <c r="BP98" s="19"/>
      <c r="BQ98" s="19"/>
      <c r="BR98" s="26"/>
      <c r="BS98" s="2"/>
      <c r="BT98" s="2"/>
      <c r="BU98" s="2"/>
      <c r="BV98" s="2"/>
      <c r="BW98" s="2"/>
      <c r="BX98" s="2"/>
      <c r="BY98" s="2"/>
      <c r="BZ98" s="2"/>
      <c r="CA98" s="2"/>
      <c r="CB98" s="2"/>
      <c r="CC98" s="2"/>
      <c r="CD98" s="2"/>
      <c r="CE98" s="2"/>
      <c r="CF98" s="2"/>
      <c r="CG98" s="2"/>
      <c r="CH98" s="2"/>
      <c r="CI98" s="2"/>
      <c r="CJ98" s="2"/>
      <c r="CK98" s="2"/>
      <c r="CL98" s="2"/>
      <c r="CM98" s="2"/>
      <c r="CO98" s="2"/>
      <c r="CP98" s="2"/>
      <c r="CQ98" s="2"/>
      <c r="CR98" s="2"/>
      <c r="CS98" s="2"/>
      <c r="CT98" s="2"/>
      <c r="CU98" s="2"/>
      <c r="CV98" s="2"/>
      <c r="CW98" s="2"/>
      <c r="CX98" s="2"/>
      <c r="CY98" s="2"/>
      <c r="CZ98" s="2"/>
      <c r="DA98" s="2"/>
      <c r="DB98" s="2"/>
      <c r="DC98" s="22"/>
      <c r="DD98" s="2"/>
      <c r="DE98" s="2"/>
      <c r="DF98" s="2"/>
      <c r="DG98" s="2"/>
      <c r="DH98" s="2"/>
      <c r="DI98" s="2"/>
      <c r="DJ98" s="2"/>
      <c r="DK98" s="2"/>
      <c r="DL98" s="2"/>
      <c r="DM98" s="2"/>
      <c r="DN98" s="2"/>
      <c r="DO98" s="2"/>
      <c r="DP98" s="2"/>
      <c r="DQ98" s="2"/>
    </row>
    <row r="99" spans="10:121" x14ac:dyDescent="0.25">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7"/>
      <c r="BD99" s="2"/>
      <c r="BE99" s="19"/>
      <c r="BF99" s="19"/>
      <c r="BG99" s="19"/>
      <c r="BH99" s="19"/>
      <c r="BI99" s="19"/>
      <c r="BJ99" s="19"/>
      <c r="BK99" s="19"/>
      <c r="BL99" s="19"/>
      <c r="BM99" s="19"/>
      <c r="BN99" s="19"/>
      <c r="BO99" s="19"/>
      <c r="BP99" s="19"/>
      <c r="BQ99" s="19"/>
      <c r="BR99" s="26"/>
      <c r="BS99" s="2"/>
      <c r="BT99" s="2"/>
      <c r="BU99" s="2"/>
      <c r="BV99" s="2"/>
      <c r="BW99" s="2"/>
      <c r="BX99" s="2"/>
      <c r="BY99" s="2"/>
      <c r="BZ99" s="2"/>
      <c r="CA99" s="2"/>
      <c r="CB99" s="2"/>
      <c r="CC99" s="2"/>
      <c r="CD99" s="2"/>
      <c r="CE99" s="2"/>
      <c r="CF99" s="2"/>
      <c r="CG99" s="2"/>
      <c r="CH99" s="2"/>
      <c r="CI99" s="2"/>
      <c r="CJ99" s="2"/>
      <c r="CK99" s="2"/>
      <c r="CL99" s="2"/>
      <c r="CM99" s="2"/>
      <c r="CO99" s="2"/>
      <c r="CP99" s="2"/>
      <c r="CQ99" s="2"/>
      <c r="CR99" s="2"/>
      <c r="CS99" s="2"/>
      <c r="CT99" s="2"/>
      <c r="CU99" s="2"/>
      <c r="CV99" s="2"/>
      <c r="CW99" s="2"/>
      <c r="CX99" s="2"/>
      <c r="CY99" s="2"/>
      <c r="CZ99" s="2"/>
      <c r="DA99" s="2"/>
      <c r="DB99" s="2"/>
      <c r="DC99" s="22"/>
      <c r="DD99" s="2"/>
      <c r="DE99" s="2"/>
      <c r="DF99" s="2"/>
      <c r="DG99" s="2"/>
      <c r="DH99" s="2"/>
      <c r="DI99" s="2"/>
      <c r="DJ99" s="2"/>
      <c r="DK99" s="2"/>
      <c r="DL99" s="2"/>
      <c r="DM99" s="2"/>
      <c r="DN99" s="2"/>
      <c r="DO99" s="2"/>
      <c r="DP99" s="2"/>
      <c r="DQ99" s="2"/>
    </row>
    <row r="100" spans="10:121" x14ac:dyDescent="0.25">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7"/>
      <c r="BD100" s="2"/>
      <c r="BE100" s="19"/>
      <c r="BF100" s="19"/>
      <c r="BG100" s="19"/>
      <c r="BH100" s="19"/>
      <c r="BI100" s="19"/>
      <c r="BJ100" s="19"/>
      <c r="BK100" s="19"/>
      <c r="BL100" s="19"/>
      <c r="BM100" s="19"/>
      <c r="BN100" s="19"/>
      <c r="BO100" s="19"/>
      <c r="BP100" s="19"/>
      <c r="BQ100" s="19"/>
      <c r="BR100" s="26"/>
      <c r="BS100" s="2"/>
      <c r="BT100" s="2"/>
      <c r="BU100" s="2"/>
      <c r="BV100" s="2"/>
      <c r="BW100" s="2"/>
      <c r="BX100" s="2"/>
      <c r="BY100" s="2"/>
      <c r="BZ100" s="2"/>
      <c r="CA100" s="2"/>
      <c r="CB100" s="2"/>
      <c r="CC100" s="2"/>
      <c r="CD100" s="2"/>
      <c r="CE100" s="2"/>
      <c r="CF100" s="2"/>
      <c r="CG100" s="2"/>
      <c r="CH100" s="2"/>
      <c r="CI100" s="2"/>
      <c r="CJ100" s="2"/>
      <c r="CK100" s="2"/>
      <c r="CL100" s="2"/>
      <c r="CM100" s="2"/>
      <c r="CO100" s="2"/>
      <c r="CP100" s="2"/>
      <c r="CQ100" s="2"/>
      <c r="CR100" s="2"/>
      <c r="CS100" s="2"/>
      <c r="CT100" s="2"/>
      <c r="CU100" s="2"/>
      <c r="CV100" s="2"/>
      <c r="CW100" s="2"/>
      <c r="CX100" s="2"/>
      <c r="CY100" s="2"/>
      <c r="CZ100" s="2"/>
      <c r="DA100" s="2"/>
      <c r="DB100" s="2"/>
      <c r="DC100" s="22"/>
      <c r="DD100" s="2"/>
      <c r="DE100" s="2"/>
      <c r="DF100" s="2"/>
      <c r="DG100" s="2"/>
      <c r="DH100" s="2"/>
      <c r="DI100" s="2"/>
      <c r="DJ100" s="2"/>
      <c r="DK100" s="2"/>
      <c r="DL100" s="2"/>
      <c r="DM100" s="2"/>
      <c r="DN100" s="2"/>
      <c r="DO100" s="2"/>
      <c r="DP100" s="2"/>
      <c r="DQ100" s="2"/>
    </row>
    <row r="101" spans="10:121" x14ac:dyDescent="0.25">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7"/>
      <c r="BD101" s="2"/>
      <c r="BE101" s="19"/>
      <c r="BF101" s="19"/>
      <c r="BG101" s="19"/>
      <c r="BH101" s="19"/>
      <c r="BI101" s="19"/>
      <c r="BJ101" s="19"/>
      <c r="BK101" s="19"/>
      <c r="BL101" s="19"/>
      <c r="BM101" s="19"/>
      <c r="BN101" s="19"/>
      <c r="BO101" s="19"/>
      <c r="BP101" s="19"/>
      <c r="BQ101" s="19"/>
      <c r="BR101" s="26"/>
      <c r="BS101" s="2"/>
      <c r="BT101" s="2"/>
      <c r="BU101" s="2"/>
      <c r="BV101" s="2"/>
      <c r="BW101" s="2"/>
      <c r="BX101" s="2"/>
      <c r="BY101" s="2"/>
      <c r="BZ101" s="2"/>
      <c r="CA101" s="2"/>
      <c r="CB101" s="2"/>
      <c r="CC101" s="2"/>
      <c r="CD101" s="2"/>
      <c r="CE101" s="2"/>
      <c r="CF101" s="2"/>
      <c r="CG101" s="2"/>
      <c r="CH101" s="2"/>
      <c r="CI101" s="2"/>
      <c r="CJ101" s="2"/>
      <c r="CK101" s="2"/>
      <c r="CL101" s="2"/>
      <c r="CM101" s="2"/>
      <c r="CO101" s="2"/>
      <c r="CP101" s="2"/>
      <c r="CQ101" s="2"/>
      <c r="CR101" s="2"/>
      <c r="CS101" s="2"/>
      <c r="CT101" s="2"/>
      <c r="CU101" s="2"/>
      <c r="CV101" s="2"/>
      <c r="CW101" s="2"/>
      <c r="CX101" s="2"/>
      <c r="CY101" s="2"/>
      <c r="CZ101" s="2"/>
      <c r="DA101" s="2"/>
      <c r="DB101" s="2"/>
      <c r="DC101" s="22"/>
      <c r="DD101" s="2"/>
      <c r="DE101" s="2"/>
      <c r="DF101" s="2"/>
      <c r="DG101" s="2"/>
      <c r="DH101" s="2"/>
      <c r="DI101" s="2"/>
      <c r="DJ101" s="2"/>
      <c r="DK101" s="2"/>
      <c r="DL101" s="2"/>
      <c r="DM101" s="2"/>
      <c r="DN101" s="2"/>
      <c r="DO101" s="2"/>
      <c r="DP101" s="2"/>
      <c r="DQ101" s="2"/>
    </row>
    <row r="102" spans="10:121" x14ac:dyDescent="0.25">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7"/>
      <c r="BD102" s="2"/>
      <c r="BE102" s="19"/>
      <c r="BF102" s="19"/>
      <c r="BG102" s="19"/>
      <c r="BH102" s="19"/>
      <c r="BI102" s="19"/>
      <c r="BJ102" s="19"/>
      <c r="BK102" s="19"/>
      <c r="BL102" s="19"/>
      <c r="BM102" s="19"/>
      <c r="BN102" s="19"/>
      <c r="BO102" s="19"/>
      <c r="BP102" s="19"/>
      <c r="BQ102" s="19"/>
      <c r="BR102" s="26"/>
      <c r="BS102" s="2"/>
      <c r="BT102" s="2"/>
      <c r="BU102" s="2"/>
      <c r="BV102" s="2"/>
      <c r="BW102" s="2"/>
      <c r="BX102" s="2"/>
      <c r="BY102" s="2"/>
      <c r="BZ102" s="2"/>
      <c r="CA102" s="2"/>
      <c r="CB102" s="2"/>
      <c r="CC102" s="2"/>
      <c r="CD102" s="2"/>
      <c r="CE102" s="2"/>
      <c r="CF102" s="2"/>
      <c r="CG102" s="2"/>
      <c r="CH102" s="2"/>
      <c r="CI102" s="2"/>
      <c r="CJ102" s="2"/>
      <c r="CK102" s="2"/>
      <c r="CL102" s="2"/>
      <c r="CM102" s="2"/>
      <c r="CO102" s="2"/>
      <c r="CP102" s="2"/>
      <c r="CQ102" s="2"/>
      <c r="CR102" s="2"/>
      <c r="CS102" s="2"/>
      <c r="CT102" s="2"/>
      <c r="CU102" s="2"/>
      <c r="CV102" s="2"/>
      <c r="CW102" s="2"/>
      <c r="CX102" s="2"/>
      <c r="CY102" s="2"/>
      <c r="CZ102" s="2"/>
      <c r="DA102" s="2"/>
      <c r="DB102" s="2"/>
      <c r="DC102" s="22"/>
      <c r="DD102" s="2"/>
      <c r="DE102" s="2"/>
      <c r="DF102" s="2"/>
      <c r="DG102" s="2"/>
      <c r="DH102" s="2"/>
      <c r="DI102" s="2"/>
      <c r="DJ102" s="2"/>
      <c r="DK102" s="2"/>
      <c r="DL102" s="2"/>
      <c r="DM102" s="2"/>
      <c r="DN102" s="2"/>
      <c r="DO102" s="2"/>
      <c r="DP102" s="2"/>
      <c r="DQ102" s="2"/>
    </row>
    <row r="103" spans="10:121" x14ac:dyDescent="0.25">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19"/>
      <c r="BF103" s="19"/>
      <c r="BG103" s="19"/>
      <c r="BH103" s="19"/>
      <c r="BI103" s="19"/>
      <c r="BJ103" s="19"/>
      <c r="BK103" s="19"/>
      <c r="BL103" s="19"/>
      <c r="BM103" s="19"/>
      <c r="BN103" s="19"/>
      <c r="BO103" s="19"/>
      <c r="BP103" s="19"/>
      <c r="BQ103" s="19"/>
      <c r="BR103" s="26"/>
      <c r="BS103" s="2"/>
      <c r="BT103" s="2"/>
      <c r="BU103" s="2"/>
      <c r="BV103" s="2"/>
      <c r="BW103" s="2"/>
      <c r="BX103" s="2"/>
      <c r="BY103" s="2"/>
      <c r="BZ103" s="2"/>
      <c r="CA103" s="2"/>
      <c r="CB103" s="2"/>
      <c r="CC103" s="2"/>
      <c r="CD103" s="2"/>
      <c r="CE103" s="2"/>
      <c r="CF103" s="2"/>
      <c r="CG103" s="2"/>
      <c r="CH103" s="2"/>
      <c r="CI103" s="2"/>
      <c r="CJ103" s="2"/>
      <c r="CK103" s="2"/>
      <c r="CL103" s="2"/>
      <c r="CM103" s="2"/>
      <c r="CO103" s="2"/>
      <c r="CP103" s="2"/>
      <c r="CQ103" s="2"/>
      <c r="CR103" s="2"/>
      <c r="CS103" s="2"/>
      <c r="CT103" s="2"/>
      <c r="CU103" s="2"/>
      <c r="CV103" s="2"/>
      <c r="CW103" s="2"/>
      <c r="CX103" s="2"/>
      <c r="CY103" s="2"/>
      <c r="CZ103" s="2"/>
      <c r="DA103" s="2"/>
      <c r="DB103" s="2"/>
      <c r="DC103" s="22"/>
      <c r="DD103" s="2"/>
      <c r="DE103" s="2"/>
      <c r="DF103" s="2"/>
      <c r="DG103" s="2"/>
      <c r="DH103" s="2"/>
      <c r="DI103" s="2"/>
      <c r="DJ103" s="2"/>
      <c r="DK103" s="2"/>
      <c r="DL103" s="2"/>
      <c r="DM103" s="2"/>
      <c r="DN103" s="2"/>
      <c r="DO103" s="2"/>
      <c r="DP103" s="2"/>
      <c r="DQ103" s="2"/>
    </row>
    <row r="104" spans="10:121" x14ac:dyDescent="0.25">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19"/>
      <c r="BF104" s="19"/>
      <c r="BG104" s="19"/>
      <c r="BH104" s="19"/>
      <c r="BI104" s="19"/>
      <c r="BJ104" s="19"/>
      <c r="BK104" s="19"/>
      <c r="BL104" s="19"/>
      <c r="BM104" s="19"/>
      <c r="BN104" s="19"/>
      <c r="BO104" s="19"/>
      <c r="BP104" s="19"/>
      <c r="BQ104" s="19"/>
      <c r="BR104" s="26"/>
      <c r="BS104" s="2"/>
      <c r="BT104" s="2"/>
      <c r="BU104" s="2"/>
      <c r="BV104" s="2"/>
      <c r="BW104" s="2"/>
      <c r="BX104" s="2"/>
      <c r="BY104" s="2"/>
      <c r="BZ104" s="2"/>
      <c r="CA104" s="2"/>
      <c r="CB104" s="2"/>
      <c r="CC104" s="2"/>
      <c r="CD104" s="2"/>
      <c r="CE104" s="2"/>
      <c r="CF104" s="2"/>
      <c r="CG104" s="2"/>
      <c r="CH104" s="2"/>
      <c r="CI104" s="2"/>
      <c r="CJ104" s="2"/>
      <c r="CK104" s="2"/>
      <c r="CL104" s="2"/>
      <c r="CM104" s="2"/>
      <c r="CO104" s="2"/>
      <c r="CP104" s="2"/>
      <c r="CQ104" s="2"/>
      <c r="CR104" s="2"/>
      <c r="CS104" s="2"/>
      <c r="CT104" s="2"/>
      <c r="CU104" s="2"/>
      <c r="CV104" s="2"/>
      <c r="CW104" s="2"/>
      <c r="CX104" s="2"/>
      <c r="CY104" s="2"/>
      <c r="CZ104" s="2"/>
      <c r="DA104" s="2"/>
      <c r="DB104" s="2"/>
      <c r="DC104" s="22"/>
      <c r="DD104" s="2"/>
      <c r="DE104" s="2"/>
      <c r="DF104" s="2"/>
      <c r="DG104" s="2"/>
      <c r="DH104" s="2"/>
      <c r="DI104" s="2"/>
      <c r="DJ104" s="2"/>
      <c r="DK104" s="2"/>
      <c r="DL104" s="2"/>
      <c r="DM104" s="2"/>
      <c r="DN104" s="2"/>
      <c r="DO104" s="2"/>
      <c r="DP104" s="2"/>
      <c r="DQ104" s="2"/>
    </row>
    <row r="105" spans="10:121" x14ac:dyDescent="0.25">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19"/>
      <c r="BF105" s="19"/>
      <c r="BG105" s="19"/>
      <c r="BH105" s="19"/>
      <c r="BI105" s="19"/>
      <c r="BJ105" s="19"/>
      <c r="BK105" s="19"/>
      <c r="BL105" s="19"/>
      <c r="BM105" s="19"/>
      <c r="BN105" s="19"/>
      <c r="BO105" s="19"/>
      <c r="BP105" s="19"/>
      <c r="BQ105" s="19"/>
      <c r="BR105" s="26"/>
      <c r="BS105" s="2"/>
      <c r="BT105" s="2"/>
      <c r="BU105" s="2"/>
      <c r="BV105" s="2"/>
      <c r="BW105" s="2"/>
      <c r="BX105" s="2"/>
      <c r="BY105" s="2"/>
      <c r="BZ105" s="2"/>
      <c r="CA105" s="2"/>
      <c r="CB105" s="2"/>
      <c r="CC105" s="2"/>
      <c r="CD105" s="2"/>
      <c r="CE105" s="2"/>
      <c r="CF105" s="2"/>
      <c r="CG105" s="2"/>
      <c r="CH105" s="2"/>
      <c r="CI105" s="2"/>
      <c r="CJ105" s="2"/>
      <c r="CK105" s="2"/>
      <c r="CL105" s="2"/>
      <c r="CM105" s="2"/>
      <c r="CO105" s="2"/>
      <c r="CP105" s="2"/>
      <c r="CQ105" s="2"/>
      <c r="CR105" s="2"/>
      <c r="CS105" s="2"/>
      <c r="CT105" s="2"/>
      <c r="CU105" s="2"/>
      <c r="CV105" s="2"/>
      <c r="CW105" s="2"/>
      <c r="CX105" s="2"/>
      <c r="CY105" s="2"/>
      <c r="CZ105" s="2"/>
      <c r="DA105" s="2"/>
      <c r="DB105" s="2"/>
      <c r="DC105" s="22"/>
      <c r="DD105" s="2"/>
      <c r="DE105" s="2"/>
      <c r="DF105" s="2"/>
      <c r="DG105" s="2"/>
      <c r="DH105" s="2"/>
      <c r="DI105" s="2"/>
      <c r="DJ105" s="2"/>
      <c r="DK105" s="2"/>
      <c r="DL105" s="2"/>
      <c r="DM105" s="2"/>
      <c r="DN105" s="2"/>
      <c r="DO105" s="2"/>
      <c r="DP105" s="2"/>
      <c r="DQ105" s="2"/>
    </row>
    <row r="106" spans="10:121" x14ac:dyDescent="0.25">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19"/>
      <c r="BF106" s="19"/>
      <c r="BG106" s="19"/>
      <c r="BH106" s="19"/>
      <c r="BI106" s="19"/>
      <c r="BJ106" s="19"/>
      <c r="BK106" s="19"/>
      <c r="BL106" s="19"/>
      <c r="BM106" s="19"/>
      <c r="BN106" s="19"/>
      <c r="BO106" s="19"/>
      <c r="BP106" s="19"/>
      <c r="BQ106" s="19"/>
      <c r="BR106" s="26"/>
      <c r="BS106" s="2"/>
      <c r="BT106" s="2"/>
      <c r="BU106" s="2"/>
      <c r="BV106" s="2"/>
      <c r="BW106" s="2"/>
      <c r="BX106" s="2"/>
      <c r="BY106" s="2"/>
      <c r="BZ106" s="2"/>
      <c r="CA106" s="2"/>
      <c r="CB106" s="2"/>
      <c r="CC106" s="2"/>
      <c r="CD106" s="2"/>
      <c r="CE106" s="2"/>
      <c r="CF106" s="2"/>
      <c r="CG106" s="2"/>
      <c r="CH106" s="2"/>
      <c r="CI106" s="2"/>
      <c r="CJ106" s="2"/>
      <c r="CK106" s="2"/>
      <c r="CL106" s="2"/>
      <c r="CM106" s="2"/>
      <c r="CO106" s="2"/>
      <c r="CP106" s="2"/>
      <c r="CQ106" s="2"/>
      <c r="CR106" s="2"/>
      <c r="CS106" s="2"/>
      <c r="CT106" s="2"/>
      <c r="CU106" s="2"/>
      <c r="CV106" s="2"/>
      <c r="CW106" s="2"/>
      <c r="CX106" s="2"/>
      <c r="CY106" s="2"/>
      <c r="CZ106" s="2"/>
      <c r="DA106" s="2"/>
      <c r="DB106" s="2"/>
      <c r="DC106" s="22"/>
      <c r="DD106" s="2"/>
      <c r="DE106" s="2"/>
      <c r="DF106" s="2"/>
      <c r="DG106" s="2"/>
      <c r="DH106" s="2"/>
      <c r="DI106" s="2"/>
      <c r="DJ106" s="2"/>
      <c r="DK106" s="2"/>
      <c r="DL106" s="2"/>
      <c r="DM106" s="2"/>
      <c r="DN106" s="2"/>
      <c r="DO106" s="2"/>
      <c r="DP106" s="2"/>
      <c r="DQ106" s="2"/>
    </row>
    <row r="107" spans="10:121" x14ac:dyDescent="0.25">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19"/>
      <c r="BF107" s="19"/>
      <c r="BG107" s="19"/>
      <c r="BH107" s="19"/>
      <c r="BI107" s="19"/>
      <c r="BJ107" s="19"/>
      <c r="BK107" s="19"/>
      <c r="BL107" s="19"/>
      <c r="BM107" s="19"/>
      <c r="BN107" s="19"/>
      <c r="BO107" s="19"/>
      <c r="BP107" s="19"/>
      <c r="BQ107" s="19"/>
      <c r="BR107" s="26"/>
      <c r="BS107" s="2"/>
      <c r="BT107" s="2"/>
      <c r="BU107" s="2"/>
      <c r="BV107" s="2"/>
      <c r="BW107" s="2"/>
      <c r="BX107" s="2"/>
      <c r="BY107" s="2"/>
      <c r="BZ107" s="2"/>
      <c r="CA107" s="2"/>
      <c r="CB107" s="2"/>
      <c r="CC107" s="2"/>
      <c r="CD107" s="2"/>
      <c r="CE107" s="2"/>
      <c r="CF107" s="2"/>
      <c r="CG107" s="2"/>
      <c r="CH107" s="2"/>
      <c r="CI107" s="2"/>
      <c r="CJ107" s="2"/>
      <c r="CK107" s="2"/>
      <c r="CL107" s="2"/>
      <c r="CM107" s="2"/>
      <c r="CO107" s="2"/>
      <c r="CP107" s="2"/>
      <c r="CQ107" s="2"/>
      <c r="CR107" s="2"/>
      <c r="CS107" s="2"/>
      <c r="CT107" s="2"/>
      <c r="CU107" s="2"/>
      <c r="CV107" s="2"/>
      <c r="CW107" s="2"/>
      <c r="CX107" s="2"/>
      <c r="CY107" s="2"/>
      <c r="CZ107" s="2"/>
      <c r="DA107" s="2"/>
      <c r="DB107" s="2"/>
      <c r="DC107" s="22"/>
      <c r="DD107" s="2"/>
      <c r="DE107" s="2"/>
      <c r="DF107" s="2"/>
      <c r="DG107" s="2"/>
      <c r="DH107" s="2"/>
      <c r="DI107" s="2"/>
      <c r="DJ107" s="2"/>
      <c r="DK107" s="2"/>
      <c r="DL107" s="2"/>
      <c r="DM107" s="2"/>
      <c r="DN107" s="2"/>
      <c r="DO107" s="2"/>
      <c r="DP107" s="2"/>
      <c r="DQ107" s="2"/>
    </row>
    <row r="108" spans="10:121" x14ac:dyDescent="0.25">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19"/>
      <c r="BF108" s="19"/>
      <c r="BG108" s="19"/>
      <c r="BH108" s="19"/>
      <c r="BI108" s="19"/>
      <c r="BJ108" s="19"/>
      <c r="BK108" s="19"/>
      <c r="BL108" s="19"/>
      <c r="BM108" s="19"/>
      <c r="BN108" s="19"/>
      <c r="BO108" s="19"/>
      <c r="BP108" s="19"/>
      <c r="BQ108" s="19"/>
      <c r="BR108" s="26"/>
      <c r="BS108" s="2"/>
      <c r="BT108" s="2"/>
      <c r="BU108" s="2"/>
      <c r="BV108" s="2"/>
      <c r="BW108" s="2"/>
      <c r="BX108" s="2"/>
      <c r="BY108" s="2"/>
      <c r="BZ108" s="2"/>
      <c r="CA108" s="2"/>
      <c r="CB108" s="2"/>
      <c r="CC108" s="2"/>
      <c r="CD108" s="2"/>
      <c r="CE108" s="2"/>
      <c r="CF108" s="2"/>
      <c r="CG108" s="2"/>
      <c r="CH108" s="2"/>
      <c r="CI108" s="2"/>
      <c r="CJ108" s="2"/>
      <c r="CK108" s="2"/>
      <c r="CL108" s="2"/>
      <c r="CM108" s="2"/>
      <c r="CO108" s="2"/>
      <c r="CP108" s="2"/>
      <c r="CQ108" s="2"/>
      <c r="CR108" s="2"/>
      <c r="CS108" s="2"/>
      <c r="CT108" s="2"/>
      <c r="CU108" s="2"/>
      <c r="CV108" s="2"/>
      <c r="CW108" s="2"/>
      <c r="CX108" s="2"/>
      <c r="CY108" s="2"/>
      <c r="CZ108" s="2"/>
      <c r="DA108" s="2"/>
      <c r="DB108" s="2"/>
      <c r="DC108" s="22"/>
      <c r="DD108" s="2"/>
      <c r="DE108" s="2"/>
      <c r="DF108" s="2"/>
      <c r="DG108" s="2"/>
      <c r="DH108" s="2"/>
      <c r="DI108" s="2"/>
      <c r="DJ108" s="2"/>
      <c r="DK108" s="2"/>
      <c r="DL108" s="2"/>
      <c r="DM108" s="2"/>
      <c r="DN108" s="2"/>
      <c r="DO108" s="2"/>
      <c r="DP108" s="2"/>
      <c r="DQ108" s="2"/>
    </row>
    <row r="109" spans="10:121" x14ac:dyDescent="0.25">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19"/>
      <c r="BF109" s="19"/>
      <c r="BG109" s="19"/>
      <c r="BH109" s="19"/>
      <c r="BI109" s="19"/>
      <c r="BJ109" s="19"/>
      <c r="BK109" s="19"/>
      <c r="BL109" s="19"/>
      <c r="BM109" s="19"/>
      <c r="BN109" s="19"/>
      <c r="BO109" s="19"/>
      <c r="BP109" s="19"/>
      <c r="BQ109" s="19"/>
      <c r="BR109" s="26"/>
      <c r="BS109" s="2"/>
      <c r="BT109" s="2"/>
      <c r="BU109" s="2"/>
      <c r="BV109" s="2"/>
      <c r="BW109" s="2"/>
      <c r="BX109" s="2"/>
      <c r="BY109" s="2"/>
      <c r="BZ109" s="2"/>
      <c r="CA109" s="2"/>
      <c r="CB109" s="2"/>
      <c r="CC109" s="2"/>
      <c r="CD109" s="2"/>
      <c r="CE109" s="2"/>
      <c r="CF109" s="2"/>
      <c r="CG109" s="2"/>
      <c r="CH109" s="2"/>
      <c r="CI109" s="2"/>
      <c r="CJ109" s="2"/>
      <c r="CK109" s="2"/>
      <c r="CL109" s="2"/>
      <c r="CM109" s="2"/>
      <c r="CO109" s="2"/>
      <c r="CP109" s="2"/>
      <c r="CQ109" s="2"/>
      <c r="CR109" s="2"/>
      <c r="CS109" s="2"/>
      <c r="CT109" s="2"/>
      <c r="CU109" s="2"/>
      <c r="CV109" s="2"/>
      <c r="CW109" s="2"/>
      <c r="CX109" s="2"/>
      <c r="CY109" s="2"/>
      <c r="CZ109" s="2"/>
      <c r="DA109" s="2"/>
      <c r="DB109" s="2"/>
      <c r="DC109" s="22"/>
      <c r="DD109" s="2"/>
      <c r="DE109" s="2"/>
      <c r="DF109" s="2"/>
      <c r="DG109" s="2"/>
      <c r="DH109" s="2"/>
      <c r="DI109" s="2"/>
      <c r="DJ109" s="2"/>
      <c r="DK109" s="2"/>
      <c r="DL109" s="2"/>
      <c r="DM109" s="2"/>
      <c r="DN109" s="2"/>
      <c r="DO109" s="2"/>
      <c r="DP109" s="2"/>
      <c r="DQ109" s="2"/>
    </row>
    <row r="110" spans="10:121" x14ac:dyDescent="0.25">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19"/>
      <c r="BF110" s="19"/>
      <c r="BG110" s="19"/>
      <c r="BH110" s="19"/>
      <c r="BI110" s="19"/>
      <c r="BJ110" s="19"/>
      <c r="BK110" s="19"/>
      <c r="BL110" s="19"/>
      <c r="BM110" s="19"/>
      <c r="BN110" s="19"/>
      <c r="BO110" s="19"/>
      <c r="BP110" s="19"/>
      <c r="BQ110" s="19"/>
      <c r="BR110" s="26"/>
      <c r="BS110" s="2"/>
      <c r="BT110" s="2"/>
      <c r="BU110" s="2"/>
      <c r="BV110" s="2"/>
      <c r="BW110" s="2"/>
      <c r="BX110" s="2"/>
      <c r="BY110" s="2"/>
      <c r="BZ110" s="2"/>
      <c r="CA110" s="2"/>
      <c r="CB110" s="2"/>
      <c r="CC110" s="2"/>
      <c r="CD110" s="2"/>
      <c r="CE110" s="2"/>
      <c r="CF110" s="2"/>
      <c r="CG110" s="2"/>
      <c r="CH110" s="2"/>
      <c r="CI110" s="2"/>
      <c r="CJ110" s="2"/>
      <c r="CK110" s="2"/>
      <c r="CL110" s="2"/>
      <c r="CM110" s="2"/>
      <c r="CO110" s="2"/>
      <c r="CP110" s="2"/>
      <c r="CQ110" s="2"/>
      <c r="CR110" s="2"/>
      <c r="CS110" s="2"/>
      <c r="CT110" s="2"/>
      <c r="CU110" s="2"/>
      <c r="CV110" s="2"/>
      <c r="CW110" s="2"/>
      <c r="CX110" s="2"/>
      <c r="CY110" s="2"/>
      <c r="CZ110" s="2"/>
      <c r="DA110" s="2"/>
      <c r="DB110" s="2"/>
      <c r="DC110" s="22"/>
      <c r="DD110" s="2"/>
      <c r="DE110" s="2"/>
      <c r="DF110" s="2"/>
      <c r="DG110" s="2"/>
      <c r="DH110" s="2"/>
      <c r="DI110" s="2"/>
      <c r="DJ110" s="2"/>
      <c r="DK110" s="2"/>
      <c r="DL110" s="2"/>
      <c r="DM110" s="2"/>
      <c r="DN110" s="2"/>
      <c r="DO110" s="2"/>
      <c r="DP110" s="2"/>
      <c r="DQ110" s="2"/>
    </row>
    <row r="111" spans="10:121" x14ac:dyDescent="0.25">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19"/>
      <c r="BF111" s="19"/>
      <c r="BG111" s="19"/>
      <c r="BH111" s="19"/>
      <c r="BI111" s="19"/>
      <c r="BJ111" s="19"/>
      <c r="BK111" s="19"/>
      <c r="BL111" s="19"/>
      <c r="BM111" s="19"/>
      <c r="BN111" s="19"/>
      <c r="BO111" s="19"/>
      <c r="BP111" s="19"/>
      <c r="BQ111" s="19"/>
      <c r="BR111" s="26"/>
      <c r="BS111" s="2"/>
      <c r="BT111" s="2"/>
      <c r="BU111" s="2"/>
      <c r="BV111" s="2"/>
      <c r="BW111" s="2"/>
      <c r="BX111" s="2"/>
      <c r="BY111" s="2"/>
      <c r="BZ111" s="2"/>
      <c r="CA111" s="2"/>
      <c r="CB111" s="2"/>
      <c r="CC111" s="2"/>
      <c r="CD111" s="2"/>
      <c r="CE111" s="2"/>
      <c r="CF111" s="2"/>
      <c r="CG111" s="2"/>
      <c r="CH111" s="2"/>
      <c r="CI111" s="2"/>
      <c r="CJ111" s="2"/>
      <c r="CK111" s="2"/>
      <c r="CL111" s="2"/>
      <c r="CM111" s="2"/>
      <c r="CO111" s="2"/>
      <c r="CP111" s="2"/>
      <c r="CQ111" s="2"/>
      <c r="CR111" s="2"/>
      <c r="CS111" s="2"/>
      <c r="CT111" s="2"/>
      <c r="CU111" s="2"/>
      <c r="CV111" s="2"/>
      <c r="CW111" s="2"/>
      <c r="CX111" s="2"/>
      <c r="CY111" s="2"/>
      <c r="CZ111" s="2"/>
      <c r="DA111" s="2"/>
      <c r="DB111" s="2"/>
      <c r="DC111" s="22"/>
      <c r="DD111" s="2"/>
      <c r="DE111" s="2"/>
      <c r="DF111" s="2"/>
      <c r="DG111" s="2"/>
      <c r="DH111" s="2"/>
      <c r="DI111" s="2"/>
      <c r="DJ111" s="2"/>
      <c r="DK111" s="2"/>
      <c r="DL111" s="2"/>
      <c r="DM111" s="2"/>
      <c r="DN111" s="2"/>
      <c r="DO111" s="2"/>
      <c r="DP111" s="2"/>
      <c r="DQ111" s="2"/>
    </row>
    <row r="112" spans="10:121" x14ac:dyDescent="0.25">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19"/>
      <c r="BF112" s="19"/>
      <c r="BG112" s="19"/>
      <c r="BH112" s="19"/>
      <c r="BI112" s="19"/>
      <c r="BJ112" s="19"/>
      <c r="BK112" s="19"/>
      <c r="BL112" s="19"/>
      <c r="BM112" s="19"/>
      <c r="BN112" s="19"/>
      <c r="BO112" s="19"/>
      <c r="BP112" s="19"/>
      <c r="BQ112" s="19"/>
      <c r="BR112" s="26"/>
      <c r="BS112" s="2"/>
      <c r="BT112" s="2"/>
      <c r="BU112" s="2"/>
      <c r="BV112" s="2"/>
      <c r="BW112" s="2"/>
      <c r="BX112" s="2"/>
      <c r="BY112" s="2"/>
      <c r="BZ112" s="2"/>
      <c r="CA112" s="2"/>
      <c r="CB112" s="2"/>
      <c r="CC112" s="2"/>
      <c r="CD112" s="2"/>
      <c r="CE112" s="2"/>
      <c r="CF112" s="2"/>
      <c r="CG112" s="2"/>
      <c r="CH112" s="2"/>
      <c r="CI112" s="2"/>
      <c r="CJ112" s="2"/>
      <c r="CK112" s="2"/>
      <c r="CL112" s="2"/>
      <c r="CM112" s="2"/>
      <c r="CO112" s="2"/>
      <c r="CP112" s="2"/>
      <c r="CQ112" s="2"/>
      <c r="CR112" s="2"/>
      <c r="CS112" s="2"/>
      <c r="CT112" s="2"/>
      <c r="CU112" s="2"/>
      <c r="CV112" s="2"/>
      <c r="CW112" s="2"/>
      <c r="CX112" s="2"/>
      <c r="CY112" s="2"/>
      <c r="CZ112" s="2"/>
      <c r="DA112" s="2"/>
      <c r="DB112" s="2"/>
      <c r="DC112" s="22"/>
      <c r="DD112" s="2"/>
      <c r="DE112" s="2"/>
      <c r="DF112" s="2"/>
      <c r="DG112" s="2"/>
      <c r="DH112" s="2"/>
      <c r="DI112" s="2"/>
      <c r="DJ112" s="2"/>
      <c r="DK112" s="2"/>
      <c r="DL112" s="2"/>
      <c r="DM112" s="2"/>
      <c r="DN112" s="2"/>
      <c r="DO112" s="2"/>
      <c r="DP112" s="2"/>
      <c r="DQ112" s="2"/>
    </row>
    <row r="113" spans="10:121" x14ac:dyDescent="0.25">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19"/>
      <c r="BF113" s="19"/>
      <c r="BG113" s="19"/>
      <c r="BH113" s="19"/>
      <c r="BI113" s="19"/>
      <c r="BJ113" s="19"/>
      <c r="BK113" s="19"/>
      <c r="BL113" s="19"/>
      <c r="BM113" s="19"/>
      <c r="BN113" s="19"/>
      <c r="BO113" s="19"/>
      <c r="BP113" s="19"/>
      <c r="BQ113" s="19"/>
      <c r="BR113" s="26"/>
      <c r="BS113" s="2"/>
      <c r="BT113" s="2"/>
      <c r="BU113" s="2"/>
      <c r="BV113" s="2"/>
      <c r="BW113" s="2"/>
      <c r="BX113" s="2"/>
      <c r="BY113" s="2"/>
      <c r="BZ113" s="2"/>
      <c r="CA113" s="2"/>
      <c r="CB113" s="2"/>
      <c r="CC113" s="2"/>
      <c r="CD113" s="2"/>
      <c r="CE113" s="2"/>
      <c r="CF113" s="2"/>
      <c r="CG113" s="2"/>
      <c r="CH113" s="2"/>
      <c r="CI113" s="2"/>
      <c r="CJ113" s="2"/>
      <c r="CK113" s="2"/>
      <c r="CL113" s="2"/>
      <c r="CM113" s="2"/>
      <c r="CO113" s="2"/>
      <c r="CP113" s="2"/>
      <c r="CQ113" s="2"/>
      <c r="CR113" s="2"/>
      <c r="CS113" s="2"/>
      <c r="CT113" s="2"/>
      <c r="CU113" s="2"/>
      <c r="CV113" s="2"/>
      <c r="CW113" s="2"/>
      <c r="CX113" s="2"/>
      <c r="CY113" s="2"/>
      <c r="CZ113" s="2"/>
      <c r="DA113" s="2"/>
      <c r="DB113" s="2"/>
      <c r="DC113" s="22"/>
      <c r="DD113" s="2"/>
      <c r="DE113" s="2"/>
      <c r="DF113" s="2"/>
      <c r="DG113" s="2"/>
      <c r="DH113" s="2"/>
      <c r="DI113" s="2"/>
      <c r="DJ113" s="2"/>
      <c r="DK113" s="2"/>
      <c r="DL113" s="2"/>
      <c r="DM113" s="2"/>
      <c r="DN113" s="2"/>
      <c r="DO113" s="2"/>
      <c r="DP113" s="2"/>
      <c r="DQ113" s="2"/>
    </row>
    <row r="114" spans="10:121" x14ac:dyDescent="0.25">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19"/>
      <c r="BF114" s="19"/>
      <c r="BG114" s="19"/>
      <c r="BH114" s="19"/>
      <c r="BI114" s="19"/>
      <c r="BJ114" s="19"/>
      <c r="BK114" s="19"/>
      <c r="BL114" s="19"/>
      <c r="BM114" s="19"/>
      <c r="BN114" s="19"/>
      <c r="BO114" s="19"/>
      <c r="BP114" s="19"/>
      <c r="BQ114" s="19"/>
      <c r="BR114" s="26"/>
      <c r="BS114" s="2"/>
      <c r="BT114" s="2"/>
      <c r="BU114" s="2"/>
      <c r="BV114" s="2"/>
      <c r="BW114" s="2"/>
      <c r="BX114" s="2"/>
      <c r="BY114" s="2"/>
      <c r="BZ114" s="2"/>
      <c r="CA114" s="2"/>
      <c r="CB114" s="2"/>
      <c r="CC114" s="2"/>
      <c r="CD114" s="2"/>
      <c r="CE114" s="2"/>
      <c r="CF114" s="2"/>
      <c r="CG114" s="2"/>
      <c r="CH114" s="2"/>
      <c r="CI114" s="2"/>
      <c r="CJ114" s="2"/>
      <c r="CK114" s="2"/>
      <c r="CL114" s="2"/>
      <c r="CM114" s="2"/>
      <c r="CO114" s="2"/>
      <c r="CP114" s="2"/>
      <c r="CQ114" s="2"/>
      <c r="CR114" s="2"/>
      <c r="CS114" s="2"/>
      <c r="CT114" s="2"/>
      <c r="CU114" s="2"/>
      <c r="CV114" s="2"/>
      <c r="CW114" s="2"/>
      <c r="CX114" s="2"/>
      <c r="CY114" s="2"/>
      <c r="CZ114" s="2"/>
      <c r="DA114" s="2"/>
      <c r="DB114" s="2"/>
      <c r="DC114" s="22"/>
      <c r="DD114" s="2"/>
      <c r="DE114" s="2"/>
      <c r="DF114" s="2"/>
      <c r="DG114" s="2"/>
      <c r="DH114" s="2"/>
      <c r="DI114" s="2"/>
      <c r="DJ114" s="2"/>
      <c r="DK114" s="2"/>
      <c r="DL114" s="2"/>
      <c r="DM114" s="2"/>
      <c r="DN114" s="2"/>
      <c r="DO114" s="2"/>
      <c r="DP114" s="2"/>
      <c r="DQ114" s="2"/>
    </row>
    <row r="115" spans="10:121" x14ac:dyDescent="0.25">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19"/>
      <c r="BF115" s="19"/>
      <c r="BG115" s="19"/>
      <c r="BH115" s="19"/>
      <c r="BI115" s="19"/>
      <c r="BJ115" s="19"/>
      <c r="BK115" s="19"/>
      <c r="BL115" s="19"/>
      <c r="BM115" s="19"/>
      <c r="BN115" s="19"/>
      <c r="BO115" s="19"/>
      <c r="BP115" s="19"/>
      <c r="BQ115" s="19"/>
      <c r="BR115" s="26"/>
      <c r="BS115" s="2"/>
      <c r="BT115" s="2"/>
      <c r="BU115" s="2"/>
      <c r="BV115" s="2"/>
      <c r="BW115" s="2"/>
      <c r="BX115" s="2"/>
      <c r="BY115" s="2"/>
      <c r="BZ115" s="2"/>
      <c r="CA115" s="2"/>
      <c r="CB115" s="2"/>
      <c r="CC115" s="2"/>
      <c r="CD115" s="2"/>
      <c r="CE115" s="2"/>
      <c r="CF115" s="2"/>
      <c r="CG115" s="2"/>
      <c r="CH115" s="2"/>
      <c r="CI115" s="2"/>
      <c r="CJ115" s="2"/>
      <c r="CK115" s="2"/>
      <c r="CL115" s="2"/>
      <c r="CM115" s="2"/>
      <c r="CO115" s="2"/>
      <c r="CP115" s="2"/>
      <c r="CQ115" s="2"/>
      <c r="CR115" s="2"/>
      <c r="CS115" s="2"/>
      <c r="CT115" s="2"/>
      <c r="CU115" s="2"/>
      <c r="CV115" s="2"/>
      <c r="CW115" s="2"/>
      <c r="CX115" s="2"/>
      <c r="CY115" s="2"/>
      <c r="CZ115" s="2"/>
      <c r="DA115" s="2"/>
      <c r="DB115" s="2"/>
      <c r="DC115" s="22"/>
      <c r="DD115" s="2"/>
      <c r="DE115" s="2"/>
      <c r="DF115" s="2"/>
      <c r="DG115" s="2"/>
      <c r="DH115" s="2"/>
      <c r="DI115" s="2"/>
      <c r="DJ115" s="2"/>
      <c r="DK115" s="2"/>
      <c r="DL115" s="2"/>
      <c r="DM115" s="2"/>
      <c r="DN115" s="2"/>
      <c r="DO115" s="2"/>
      <c r="DP115" s="2"/>
      <c r="DQ115" s="2"/>
    </row>
    <row r="116" spans="10:121" x14ac:dyDescent="0.25">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19"/>
      <c r="BF116" s="19"/>
      <c r="BG116" s="19"/>
      <c r="BH116" s="19"/>
      <c r="BI116" s="19"/>
      <c r="BJ116" s="19"/>
      <c r="BK116" s="19"/>
      <c r="BL116" s="19"/>
      <c r="BM116" s="19"/>
      <c r="BN116" s="19"/>
      <c r="BO116" s="19"/>
      <c r="BP116" s="19"/>
      <c r="BQ116" s="19"/>
      <c r="BR116" s="26"/>
      <c r="BS116" s="2"/>
      <c r="BT116" s="2"/>
      <c r="BU116" s="2"/>
      <c r="BV116" s="2"/>
      <c r="BW116" s="2"/>
      <c r="BX116" s="2"/>
      <c r="BY116" s="2"/>
      <c r="BZ116" s="2"/>
      <c r="CA116" s="2"/>
      <c r="CB116" s="2"/>
      <c r="CC116" s="2"/>
      <c r="CD116" s="2"/>
      <c r="CE116" s="2"/>
      <c r="CF116" s="2"/>
      <c r="CG116" s="2"/>
      <c r="CH116" s="2"/>
      <c r="CI116" s="2"/>
      <c r="CJ116" s="2"/>
      <c r="CK116" s="2"/>
      <c r="CL116" s="2"/>
      <c r="CM116" s="2"/>
      <c r="CO116" s="2"/>
      <c r="CP116" s="2"/>
      <c r="CQ116" s="2"/>
      <c r="CR116" s="2"/>
      <c r="CS116" s="2"/>
      <c r="CT116" s="2"/>
      <c r="CU116" s="2"/>
      <c r="CV116" s="2"/>
      <c r="CW116" s="2"/>
      <c r="CX116" s="2"/>
      <c r="CY116" s="2"/>
      <c r="CZ116" s="2"/>
      <c r="DA116" s="2"/>
      <c r="DB116" s="2"/>
      <c r="DC116" s="22"/>
      <c r="DD116" s="2"/>
      <c r="DE116" s="2"/>
      <c r="DF116" s="2"/>
      <c r="DG116" s="2"/>
      <c r="DH116" s="2"/>
      <c r="DI116" s="2"/>
      <c r="DJ116" s="2"/>
      <c r="DK116" s="2"/>
      <c r="DL116" s="2"/>
      <c r="DM116" s="2"/>
      <c r="DN116" s="2"/>
      <c r="DO116" s="2"/>
      <c r="DP116" s="2"/>
      <c r="DQ116" s="2"/>
    </row>
    <row r="117" spans="10:121" x14ac:dyDescent="0.25">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19"/>
      <c r="BF117" s="19"/>
      <c r="BG117" s="19"/>
      <c r="BH117" s="19"/>
      <c r="BI117" s="19"/>
      <c r="BJ117" s="19"/>
      <c r="BK117" s="19"/>
      <c r="BL117" s="19"/>
      <c r="BM117" s="19"/>
      <c r="BN117" s="19"/>
      <c r="BO117" s="19"/>
      <c r="BP117" s="19"/>
      <c r="BQ117" s="19"/>
      <c r="BR117" s="26"/>
      <c r="BS117" s="2"/>
      <c r="BT117" s="2"/>
      <c r="BU117" s="2"/>
      <c r="BV117" s="2"/>
      <c r="BW117" s="2"/>
      <c r="BX117" s="2"/>
      <c r="BY117" s="2"/>
      <c r="BZ117" s="2"/>
      <c r="CA117" s="2"/>
      <c r="CB117" s="2"/>
      <c r="CC117" s="2"/>
      <c r="CD117" s="2"/>
      <c r="CE117" s="2"/>
      <c r="CF117" s="2"/>
      <c r="CG117" s="2"/>
      <c r="CH117" s="2"/>
      <c r="CI117" s="2"/>
      <c r="CJ117" s="2"/>
      <c r="CK117" s="2"/>
      <c r="CL117" s="2"/>
      <c r="CM117" s="2"/>
      <c r="CO117" s="2"/>
      <c r="CP117" s="2"/>
      <c r="CQ117" s="2"/>
      <c r="CR117" s="2"/>
      <c r="CS117" s="2"/>
      <c r="CT117" s="2"/>
      <c r="CU117" s="2"/>
      <c r="CV117" s="2"/>
      <c r="CW117" s="2"/>
      <c r="CX117" s="2"/>
      <c r="CY117" s="2"/>
      <c r="CZ117" s="2"/>
      <c r="DA117" s="2"/>
      <c r="DB117" s="2"/>
      <c r="DC117" s="22"/>
      <c r="DD117" s="2"/>
      <c r="DE117" s="2"/>
      <c r="DF117" s="2"/>
      <c r="DG117" s="2"/>
      <c r="DH117" s="2"/>
      <c r="DI117" s="2"/>
      <c r="DJ117" s="2"/>
      <c r="DK117" s="2"/>
      <c r="DL117" s="2"/>
      <c r="DM117" s="2"/>
      <c r="DN117" s="2"/>
      <c r="DO117" s="2"/>
      <c r="DP117" s="2"/>
      <c r="DQ117" s="2"/>
    </row>
    <row r="118" spans="10:121" x14ac:dyDescent="0.25">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19"/>
      <c r="BF118" s="19"/>
      <c r="BG118" s="19"/>
      <c r="BH118" s="19"/>
      <c r="BI118" s="19"/>
      <c r="BJ118" s="19"/>
      <c r="BK118" s="19"/>
      <c r="BL118" s="19"/>
      <c r="BM118" s="19"/>
      <c r="BN118" s="19"/>
      <c r="BO118" s="19"/>
      <c r="BP118" s="19"/>
      <c r="BQ118" s="19"/>
      <c r="BR118" s="26"/>
      <c r="BS118" s="2"/>
      <c r="BT118" s="2"/>
      <c r="BU118" s="2"/>
      <c r="BV118" s="2"/>
      <c r="BW118" s="2"/>
      <c r="BX118" s="2"/>
      <c r="BY118" s="2"/>
      <c r="BZ118" s="2"/>
      <c r="CA118" s="2"/>
      <c r="CB118" s="2"/>
      <c r="CC118" s="2"/>
      <c r="CD118" s="2"/>
      <c r="CE118" s="2"/>
      <c r="CF118" s="2"/>
      <c r="CG118" s="2"/>
      <c r="CH118" s="2"/>
      <c r="CI118" s="2"/>
      <c r="CJ118" s="2"/>
      <c r="CK118" s="2"/>
      <c r="CL118" s="2"/>
      <c r="CM118" s="2"/>
      <c r="CO118" s="2"/>
      <c r="CP118" s="2"/>
      <c r="CQ118" s="2"/>
      <c r="CR118" s="2"/>
      <c r="CS118" s="2"/>
      <c r="CT118" s="2"/>
      <c r="CU118" s="2"/>
      <c r="CV118" s="2"/>
      <c r="CW118" s="2"/>
      <c r="CX118" s="2"/>
      <c r="CY118" s="2"/>
      <c r="CZ118" s="2"/>
      <c r="DA118" s="2"/>
      <c r="DB118" s="2"/>
      <c r="DC118" s="22"/>
      <c r="DD118" s="2"/>
      <c r="DE118" s="2"/>
      <c r="DF118" s="2"/>
      <c r="DG118" s="2"/>
      <c r="DH118" s="2"/>
      <c r="DI118" s="2"/>
      <c r="DJ118" s="2"/>
      <c r="DK118" s="2"/>
      <c r="DL118" s="2"/>
      <c r="DM118" s="2"/>
      <c r="DN118" s="2"/>
      <c r="DO118" s="2"/>
      <c r="DP118" s="2"/>
      <c r="DQ118" s="2"/>
    </row>
    <row r="119" spans="10:121" x14ac:dyDescent="0.25">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19"/>
      <c r="BF119" s="19"/>
      <c r="BG119" s="19"/>
      <c r="BH119" s="19"/>
      <c r="BI119" s="19"/>
      <c r="BJ119" s="19"/>
      <c r="BK119" s="19"/>
      <c r="BL119" s="19"/>
      <c r="BM119" s="19"/>
      <c r="BN119" s="19"/>
      <c r="BO119" s="19"/>
      <c r="BP119" s="19"/>
      <c r="BQ119" s="19"/>
      <c r="BR119" s="26"/>
      <c r="BS119" s="2"/>
      <c r="BT119" s="2"/>
      <c r="BU119" s="2"/>
      <c r="BV119" s="2"/>
      <c r="BW119" s="2"/>
      <c r="BX119" s="2"/>
      <c r="BY119" s="2"/>
      <c r="BZ119" s="2"/>
      <c r="CA119" s="2"/>
      <c r="CB119" s="2"/>
      <c r="CC119" s="2"/>
      <c r="CD119" s="2"/>
      <c r="CE119" s="2"/>
      <c r="CF119" s="2"/>
      <c r="CG119" s="2"/>
      <c r="CH119" s="2"/>
      <c r="CI119" s="2"/>
      <c r="CJ119" s="2"/>
      <c r="CK119" s="2"/>
      <c r="CL119" s="2"/>
      <c r="CM119" s="2"/>
      <c r="CO119" s="2"/>
      <c r="CP119" s="2"/>
      <c r="CQ119" s="2"/>
      <c r="CR119" s="2"/>
      <c r="CS119" s="2"/>
      <c r="CT119" s="2"/>
      <c r="CU119" s="2"/>
      <c r="CV119" s="2"/>
      <c r="CW119" s="2"/>
      <c r="CX119" s="2"/>
      <c r="CY119" s="2"/>
      <c r="CZ119" s="2"/>
      <c r="DA119" s="2"/>
      <c r="DB119" s="2"/>
      <c r="DC119" s="22"/>
      <c r="DD119" s="2"/>
      <c r="DE119" s="2"/>
      <c r="DF119" s="2"/>
      <c r="DG119" s="2"/>
      <c r="DH119" s="2"/>
      <c r="DI119" s="2"/>
      <c r="DJ119" s="2"/>
      <c r="DK119" s="2"/>
      <c r="DL119" s="2"/>
      <c r="DM119" s="2"/>
      <c r="DN119" s="2"/>
      <c r="DO119" s="2"/>
      <c r="DP119" s="2"/>
      <c r="DQ119" s="2"/>
    </row>
    <row r="120" spans="10:121" x14ac:dyDescent="0.25">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19"/>
      <c r="BF120" s="19"/>
      <c r="BG120" s="19"/>
      <c r="BH120" s="19"/>
      <c r="BI120" s="19"/>
      <c r="BJ120" s="19"/>
      <c r="BK120" s="19"/>
      <c r="BL120" s="19"/>
      <c r="BM120" s="19"/>
      <c r="BN120" s="19"/>
      <c r="BO120" s="19"/>
      <c r="BP120" s="19"/>
      <c r="BQ120" s="19"/>
      <c r="BR120" s="26"/>
      <c r="BS120" s="2"/>
      <c r="BT120" s="2"/>
      <c r="BU120" s="2"/>
      <c r="BV120" s="2"/>
      <c r="BW120" s="2"/>
      <c r="BX120" s="2"/>
      <c r="BY120" s="2"/>
      <c r="BZ120" s="2"/>
      <c r="CA120" s="2"/>
      <c r="CB120" s="2"/>
      <c r="CC120" s="2"/>
      <c r="CD120" s="2"/>
      <c r="CE120" s="2"/>
      <c r="CF120" s="2"/>
      <c r="CG120" s="2"/>
      <c r="CH120" s="2"/>
      <c r="CI120" s="2"/>
      <c r="CJ120" s="2"/>
      <c r="CK120" s="2"/>
      <c r="CL120" s="2"/>
      <c r="CM120" s="2"/>
      <c r="CO120" s="2"/>
      <c r="CP120" s="2"/>
      <c r="CQ120" s="2"/>
      <c r="CR120" s="2"/>
      <c r="CS120" s="2"/>
      <c r="CT120" s="2"/>
      <c r="CU120" s="2"/>
      <c r="CV120" s="2"/>
      <c r="CW120" s="2"/>
      <c r="CX120" s="2"/>
      <c r="CY120" s="2"/>
      <c r="CZ120" s="2"/>
      <c r="DA120" s="2"/>
      <c r="DB120" s="2"/>
      <c r="DC120" s="22"/>
      <c r="DD120" s="2"/>
      <c r="DE120" s="2"/>
      <c r="DF120" s="2"/>
      <c r="DG120" s="2"/>
      <c r="DH120" s="2"/>
      <c r="DI120" s="2"/>
      <c r="DJ120" s="2"/>
      <c r="DK120" s="2"/>
      <c r="DL120" s="2"/>
      <c r="DM120" s="2"/>
      <c r="DN120" s="2"/>
      <c r="DO120" s="2"/>
      <c r="DP120" s="2"/>
      <c r="DQ120" s="2"/>
    </row>
    <row r="121" spans="10:121" x14ac:dyDescent="0.25">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19"/>
      <c r="BF121" s="19"/>
      <c r="BG121" s="19"/>
      <c r="BH121" s="19"/>
      <c r="BI121" s="19"/>
      <c r="BJ121" s="19"/>
      <c r="BK121" s="19"/>
      <c r="BL121" s="19"/>
      <c r="BM121" s="19"/>
      <c r="BN121" s="19"/>
      <c r="BO121" s="19"/>
      <c r="BP121" s="19"/>
      <c r="BQ121" s="19"/>
      <c r="BR121" s="26"/>
      <c r="BS121" s="2"/>
      <c r="BT121" s="2"/>
      <c r="BU121" s="2"/>
      <c r="BV121" s="2"/>
      <c r="BW121" s="2"/>
      <c r="BX121" s="2"/>
      <c r="BY121" s="2"/>
      <c r="BZ121" s="2"/>
      <c r="CA121" s="2"/>
      <c r="CB121" s="2"/>
      <c r="CC121" s="2"/>
      <c r="CD121" s="2"/>
      <c r="CE121" s="2"/>
      <c r="CF121" s="2"/>
      <c r="CG121" s="2"/>
      <c r="CH121" s="2"/>
      <c r="CI121" s="2"/>
      <c r="CJ121" s="2"/>
      <c r="CK121" s="2"/>
      <c r="CL121" s="2"/>
      <c r="CM121" s="2"/>
      <c r="CO121" s="2"/>
      <c r="CP121" s="2"/>
      <c r="CQ121" s="2"/>
      <c r="CR121" s="2"/>
      <c r="CS121" s="2"/>
      <c r="CT121" s="2"/>
      <c r="CU121" s="2"/>
      <c r="CV121" s="2"/>
      <c r="CW121" s="2"/>
      <c r="CX121" s="2"/>
      <c r="CY121" s="2"/>
      <c r="CZ121" s="2"/>
      <c r="DA121" s="2"/>
      <c r="DB121" s="2"/>
      <c r="DC121" s="22"/>
      <c r="DD121" s="2"/>
      <c r="DE121" s="2"/>
      <c r="DF121" s="2"/>
      <c r="DG121" s="2"/>
      <c r="DH121" s="2"/>
      <c r="DI121" s="2"/>
      <c r="DJ121" s="2"/>
      <c r="DK121" s="2"/>
      <c r="DL121" s="2"/>
      <c r="DM121" s="2"/>
      <c r="DN121" s="2"/>
      <c r="DO121" s="2"/>
      <c r="DP121" s="2"/>
      <c r="DQ121" s="2"/>
    </row>
    <row r="122" spans="10:121" x14ac:dyDescent="0.25">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19"/>
      <c r="BF122" s="19"/>
      <c r="BG122" s="19"/>
      <c r="BH122" s="19"/>
      <c r="BI122" s="19"/>
      <c r="BJ122" s="19"/>
      <c r="BK122" s="19"/>
      <c r="BL122" s="19"/>
      <c r="BM122" s="19"/>
      <c r="BN122" s="19"/>
      <c r="BO122" s="19"/>
      <c r="BP122" s="19"/>
      <c r="BQ122" s="19"/>
      <c r="BR122" s="26"/>
      <c r="BS122" s="2"/>
      <c r="BT122" s="2"/>
      <c r="BU122" s="2"/>
      <c r="BV122" s="2"/>
      <c r="BW122" s="2"/>
      <c r="BX122" s="2"/>
      <c r="BY122" s="2"/>
      <c r="BZ122" s="2"/>
      <c r="CA122" s="2"/>
      <c r="CB122" s="2"/>
      <c r="CC122" s="2"/>
      <c r="CD122" s="2"/>
      <c r="CE122" s="2"/>
      <c r="CF122" s="2"/>
      <c r="CG122" s="2"/>
      <c r="CH122" s="2"/>
      <c r="CI122" s="2"/>
      <c r="CJ122" s="2"/>
      <c r="CK122" s="2"/>
      <c r="CL122" s="2"/>
      <c r="CM122" s="2"/>
      <c r="CO122" s="2"/>
      <c r="CP122" s="2"/>
      <c r="CQ122" s="2"/>
      <c r="CR122" s="2"/>
      <c r="CS122" s="2"/>
      <c r="CT122" s="2"/>
      <c r="CU122" s="2"/>
      <c r="CV122" s="2"/>
      <c r="CW122" s="2"/>
      <c r="CX122" s="2"/>
      <c r="CY122" s="2"/>
      <c r="CZ122" s="2"/>
      <c r="DA122" s="2"/>
      <c r="DB122" s="2"/>
      <c r="DC122" s="22"/>
      <c r="DD122" s="2"/>
      <c r="DE122" s="2"/>
      <c r="DF122" s="2"/>
      <c r="DG122" s="2"/>
      <c r="DH122" s="2"/>
      <c r="DI122" s="2"/>
      <c r="DJ122" s="2"/>
      <c r="DK122" s="2"/>
      <c r="DL122" s="2"/>
      <c r="DM122" s="2"/>
      <c r="DN122" s="2"/>
      <c r="DO122" s="2"/>
      <c r="DP122" s="2"/>
      <c r="DQ122" s="2"/>
    </row>
    <row r="123" spans="10:121" x14ac:dyDescent="0.25">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19"/>
      <c r="BF123" s="19"/>
      <c r="BG123" s="19"/>
      <c r="BH123" s="19"/>
      <c r="BI123" s="19"/>
      <c r="BJ123" s="19"/>
      <c r="BK123" s="19"/>
      <c r="BL123" s="19"/>
      <c r="BM123" s="19"/>
      <c r="BN123" s="19"/>
      <c r="BO123" s="19"/>
      <c r="BP123" s="19"/>
      <c r="BQ123" s="19"/>
      <c r="BR123" s="26"/>
      <c r="BS123" s="2"/>
      <c r="BT123" s="2"/>
      <c r="BU123" s="2"/>
      <c r="BV123" s="2"/>
      <c r="BW123" s="2"/>
      <c r="BX123" s="2"/>
      <c r="BY123" s="2"/>
      <c r="BZ123" s="2"/>
      <c r="CA123" s="2"/>
      <c r="CB123" s="2"/>
      <c r="CC123" s="2"/>
      <c r="CD123" s="2"/>
      <c r="CE123" s="2"/>
      <c r="CF123" s="2"/>
      <c r="CG123" s="2"/>
      <c r="CH123" s="2"/>
      <c r="CI123" s="2"/>
      <c r="CJ123" s="2"/>
      <c r="CK123" s="2"/>
      <c r="CL123" s="2"/>
      <c r="CM123" s="2"/>
      <c r="CO123" s="2"/>
      <c r="CP123" s="2"/>
      <c r="CQ123" s="2"/>
      <c r="CR123" s="2"/>
      <c r="CS123" s="2"/>
      <c r="CT123" s="2"/>
      <c r="CU123" s="2"/>
      <c r="CV123" s="2"/>
      <c r="CW123" s="2"/>
      <c r="CX123" s="2"/>
      <c r="CY123" s="2"/>
      <c r="CZ123" s="2"/>
      <c r="DA123" s="2"/>
      <c r="DB123" s="2"/>
      <c r="DC123" s="22"/>
      <c r="DD123" s="2"/>
      <c r="DE123" s="2"/>
      <c r="DF123" s="2"/>
      <c r="DG123" s="2"/>
      <c r="DH123" s="2"/>
      <c r="DI123" s="2"/>
      <c r="DJ123" s="2"/>
      <c r="DK123" s="2"/>
      <c r="DL123" s="2"/>
      <c r="DM123" s="2"/>
      <c r="DN123" s="2"/>
      <c r="DO123" s="2"/>
      <c r="DP123" s="2"/>
      <c r="DQ123" s="2"/>
    </row>
    <row r="124" spans="10:121" x14ac:dyDescent="0.25">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19"/>
      <c r="BF124" s="19"/>
      <c r="BG124" s="19"/>
      <c r="BH124" s="19"/>
      <c r="BI124" s="19"/>
      <c r="BJ124" s="19"/>
      <c r="BK124" s="19"/>
      <c r="BL124" s="19"/>
      <c r="BM124" s="19"/>
      <c r="BN124" s="19"/>
      <c r="BO124" s="19"/>
      <c r="BP124" s="19"/>
      <c r="BQ124" s="19"/>
      <c r="BR124" s="26"/>
      <c r="BS124" s="2"/>
      <c r="BT124" s="2"/>
      <c r="BU124" s="2"/>
      <c r="BV124" s="2"/>
      <c r="BW124" s="2"/>
      <c r="BX124" s="2"/>
      <c r="BY124" s="2"/>
      <c r="BZ124" s="2"/>
      <c r="CA124" s="2"/>
      <c r="CB124" s="2"/>
      <c r="CC124" s="2"/>
      <c r="CD124" s="2"/>
      <c r="CE124" s="2"/>
      <c r="CF124" s="2"/>
      <c r="CG124" s="2"/>
      <c r="CH124" s="2"/>
      <c r="CI124" s="2"/>
      <c r="CJ124" s="2"/>
      <c r="CK124" s="2"/>
      <c r="CL124" s="2"/>
      <c r="CM124" s="2"/>
      <c r="CO124" s="2"/>
      <c r="CP124" s="2"/>
      <c r="CQ124" s="2"/>
      <c r="CR124" s="2"/>
      <c r="CS124" s="2"/>
      <c r="CT124" s="2"/>
      <c r="CU124" s="2"/>
      <c r="CV124" s="2"/>
      <c r="CW124" s="2"/>
      <c r="CX124" s="2"/>
      <c r="CY124" s="2"/>
      <c r="CZ124" s="2"/>
      <c r="DA124" s="2"/>
      <c r="DB124" s="2"/>
      <c r="DC124" s="22"/>
      <c r="DD124" s="2"/>
      <c r="DE124" s="2"/>
      <c r="DF124" s="2"/>
      <c r="DG124" s="2"/>
      <c r="DH124" s="2"/>
      <c r="DI124" s="2"/>
      <c r="DJ124" s="2"/>
      <c r="DK124" s="2"/>
      <c r="DL124" s="2"/>
      <c r="DM124" s="2"/>
      <c r="DN124" s="2"/>
      <c r="DO124" s="2"/>
      <c r="DP124" s="2"/>
      <c r="DQ124" s="2"/>
    </row>
    <row r="125" spans="10:121" x14ac:dyDescent="0.25">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19"/>
      <c r="BF125" s="19"/>
      <c r="BG125" s="19"/>
      <c r="BH125" s="19"/>
      <c r="BI125" s="19"/>
      <c r="BJ125" s="19"/>
      <c r="BK125" s="19"/>
      <c r="BL125" s="19"/>
      <c r="BM125" s="19"/>
      <c r="BN125" s="19"/>
      <c r="BO125" s="19"/>
      <c r="BP125" s="19"/>
      <c r="BQ125" s="19"/>
      <c r="BR125" s="26"/>
      <c r="BS125" s="2"/>
      <c r="BT125" s="2"/>
      <c r="BU125" s="2"/>
      <c r="BV125" s="2"/>
      <c r="BW125" s="2"/>
      <c r="BX125" s="2"/>
      <c r="BY125" s="2"/>
      <c r="BZ125" s="2"/>
      <c r="CA125" s="2"/>
      <c r="CB125" s="2"/>
      <c r="CC125" s="2"/>
      <c r="CD125" s="2"/>
      <c r="CE125" s="2"/>
      <c r="CF125" s="2"/>
      <c r="CG125" s="2"/>
      <c r="CH125" s="2"/>
      <c r="CI125" s="2"/>
      <c r="CJ125" s="2"/>
      <c r="CK125" s="2"/>
      <c r="CL125" s="2"/>
      <c r="CM125" s="2"/>
      <c r="CO125" s="2"/>
      <c r="CP125" s="2"/>
      <c r="CQ125" s="2"/>
      <c r="CR125" s="2"/>
      <c r="CS125" s="2"/>
      <c r="CT125" s="2"/>
      <c r="CU125" s="2"/>
      <c r="CV125" s="2"/>
      <c r="CW125" s="2"/>
      <c r="CX125" s="2"/>
      <c r="CY125" s="2"/>
      <c r="CZ125" s="2"/>
      <c r="DA125" s="2"/>
      <c r="DB125" s="2"/>
      <c r="DC125" s="22"/>
      <c r="DD125" s="2"/>
      <c r="DE125" s="2"/>
      <c r="DF125" s="2"/>
      <c r="DG125" s="2"/>
      <c r="DH125" s="2"/>
      <c r="DI125" s="2"/>
      <c r="DJ125" s="2"/>
      <c r="DK125" s="2"/>
      <c r="DL125" s="2"/>
      <c r="DM125" s="2"/>
      <c r="DN125" s="2"/>
      <c r="DO125" s="2"/>
      <c r="DP125" s="2"/>
      <c r="DQ125" s="2"/>
    </row>
    <row r="126" spans="10:121" x14ac:dyDescent="0.25">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19"/>
      <c r="BF126" s="19"/>
      <c r="BG126" s="19"/>
      <c r="BH126" s="19"/>
      <c r="BI126" s="19"/>
      <c r="BJ126" s="19"/>
      <c r="BK126" s="19"/>
      <c r="BL126" s="19"/>
      <c r="BM126" s="19"/>
      <c r="BN126" s="19"/>
      <c r="BO126" s="19"/>
      <c r="BP126" s="19"/>
      <c r="BQ126" s="19"/>
      <c r="BR126" s="26"/>
      <c r="BS126" s="2"/>
      <c r="BT126" s="2"/>
      <c r="BU126" s="2"/>
      <c r="BV126" s="2"/>
      <c r="BW126" s="2"/>
      <c r="BX126" s="2"/>
      <c r="BY126" s="2"/>
      <c r="BZ126" s="2"/>
      <c r="CA126" s="2"/>
      <c r="CB126" s="2"/>
      <c r="CC126" s="2"/>
      <c r="CD126" s="2"/>
      <c r="CE126" s="2"/>
      <c r="CF126" s="2"/>
      <c r="CG126" s="2"/>
      <c r="CH126" s="2"/>
      <c r="CI126" s="2"/>
      <c r="CJ126" s="2"/>
      <c r="CK126" s="2"/>
      <c r="CL126" s="2"/>
      <c r="CM126" s="2"/>
      <c r="CO126" s="2"/>
      <c r="CP126" s="2"/>
      <c r="CQ126" s="2"/>
      <c r="CR126" s="2"/>
      <c r="CS126" s="2"/>
      <c r="CT126" s="2"/>
      <c r="CU126" s="2"/>
      <c r="CV126" s="2"/>
      <c r="CW126" s="2"/>
      <c r="CX126" s="2"/>
      <c r="CY126" s="2"/>
      <c r="CZ126" s="2"/>
      <c r="DA126" s="2"/>
      <c r="DB126" s="2"/>
      <c r="DC126" s="22"/>
      <c r="DD126" s="2"/>
      <c r="DE126" s="2"/>
      <c r="DF126" s="2"/>
      <c r="DG126" s="2"/>
      <c r="DH126" s="2"/>
      <c r="DI126" s="2"/>
      <c r="DJ126" s="2"/>
      <c r="DK126" s="2"/>
      <c r="DL126" s="2"/>
      <c r="DM126" s="2"/>
      <c r="DN126" s="2"/>
      <c r="DO126" s="2"/>
      <c r="DP126" s="2"/>
      <c r="DQ126" s="2"/>
    </row>
    <row r="127" spans="10:121" x14ac:dyDescent="0.25">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19"/>
      <c r="BF127" s="19"/>
      <c r="BG127" s="19"/>
      <c r="BH127" s="19"/>
      <c r="BI127" s="19"/>
      <c r="BJ127" s="19"/>
      <c r="BK127" s="19"/>
      <c r="BL127" s="19"/>
      <c r="BM127" s="19"/>
      <c r="BN127" s="19"/>
      <c r="BO127" s="19"/>
      <c r="BP127" s="19"/>
      <c r="BQ127" s="19"/>
      <c r="BR127" s="26"/>
      <c r="BS127" s="2"/>
      <c r="BT127" s="2"/>
      <c r="BU127" s="2"/>
      <c r="BV127" s="2"/>
      <c r="BW127" s="2"/>
      <c r="BX127" s="2"/>
      <c r="BY127" s="2"/>
      <c r="BZ127" s="2"/>
      <c r="CA127" s="2"/>
      <c r="CB127" s="2"/>
      <c r="CC127" s="2"/>
      <c r="CD127" s="2"/>
      <c r="CE127" s="2"/>
      <c r="CF127" s="2"/>
      <c r="CG127" s="2"/>
      <c r="CH127" s="2"/>
      <c r="CI127" s="2"/>
      <c r="CJ127" s="2"/>
      <c r="CK127" s="2"/>
      <c r="CL127" s="2"/>
      <c r="CM127" s="2"/>
      <c r="CO127" s="2"/>
      <c r="CP127" s="2"/>
      <c r="CQ127" s="2"/>
      <c r="CR127" s="2"/>
      <c r="CS127" s="2"/>
      <c r="CT127" s="2"/>
      <c r="CU127" s="2"/>
      <c r="CV127" s="2"/>
      <c r="CW127" s="2"/>
      <c r="CX127" s="2"/>
      <c r="CY127" s="2"/>
      <c r="CZ127" s="2"/>
      <c r="DA127" s="2"/>
      <c r="DB127" s="2"/>
      <c r="DC127" s="22"/>
      <c r="DD127" s="2"/>
      <c r="DE127" s="2"/>
      <c r="DF127" s="2"/>
      <c r="DG127" s="2"/>
      <c r="DH127" s="2"/>
      <c r="DI127" s="2"/>
      <c r="DJ127" s="2"/>
      <c r="DK127" s="2"/>
      <c r="DL127" s="2"/>
      <c r="DM127" s="2"/>
      <c r="DN127" s="2"/>
      <c r="DO127" s="2"/>
      <c r="DP127" s="2"/>
      <c r="DQ127" s="2"/>
    </row>
    <row r="128" spans="10:121" x14ac:dyDescent="0.25">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19"/>
      <c r="BF128" s="19"/>
      <c r="BG128" s="19"/>
      <c r="BH128" s="19"/>
      <c r="BI128" s="19"/>
      <c r="BJ128" s="19"/>
      <c r="BK128" s="19"/>
      <c r="BL128" s="19"/>
      <c r="BM128" s="19"/>
      <c r="BN128" s="19"/>
      <c r="BO128" s="19"/>
      <c r="BP128" s="19"/>
      <c r="BQ128" s="19"/>
      <c r="BR128" s="26"/>
      <c r="BS128" s="2"/>
      <c r="BT128" s="2"/>
      <c r="BU128" s="2"/>
      <c r="BV128" s="2"/>
      <c r="BW128" s="2"/>
      <c r="BX128" s="2"/>
      <c r="BY128" s="2"/>
      <c r="BZ128" s="2"/>
      <c r="CA128" s="2"/>
      <c r="CB128" s="2"/>
      <c r="CC128" s="2"/>
      <c r="CD128" s="2"/>
      <c r="CE128" s="2"/>
      <c r="CF128" s="2"/>
      <c r="CG128" s="2"/>
      <c r="CH128" s="2"/>
      <c r="CI128" s="2"/>
      <c r="CJ128" s="2"/>
      <c r="CK128" s="2"/>
      <c r="CL128" s="2"/>
      <c r="CM128" s="2"/>
      <c r="CO128" s="2"/>
      <c r="CP128" s="2"/>
      <c r="CQ128" s="2"/>
      <c r="CR128" s="2"/>
      <c r="CS128" s="2"/>
      <c r="CT128" s="2"/>
      <c r="CU128" s="2"/>
      <c r="CV128" s="2"/>
      <c r="CW128" s="2"/>
      <c r="CX128" s="2"/>
      <c r="CY128" s="2"/>
      <c r="CZ128" s="2"/>
      <c r="DA128" s="2"/>
      <c r="DB128" s="2"/>
      <c r="DC128" s="22"/>
      <c r="DD128" s="2"/>
      <c r="DE128" s="2"/>
      <c r="DF128" s="2"/>
      <c r="DG128" s="2"/>
      <c r="DH128" s="2"/>
      <c r="DI128" s="2"/>
      <c r="DJ128" s="2"/>
      <c r="DK128" s="2"/>
      <c r="DL128" s="2"/>
      <c r="DM128" s="2"/>
      <c r="DN128" s="2"/>
      <c r="DO128" s="2"/>
      <c r="DP128" s="2"/>
      <c r="DQ128" s="2"/>
    </row>
    <row r="129" spans="10:121" x14ac:dyDescent="0.25">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19"/>
      <c r="BF129" s="19"/>
      <c r="BG129" s="19"/>
      <c r="BH129" s="19"/>
      <c r="BI129" s="19"/>
      <c r="BJ129" s="19"/>
      <c r="BK129" s="19"/>
      <c r="BL129" s="19"/>
      <c r="BM129" s="19"/>
      <c r="BN129" s="19"/>
      <c r="BO129" s="19"/>
      <c r="BP129" s="19"/>
      <c r="BQ129" s="19"/>
      <c r="BR129" s="26"/>
      <c r="BS129" s="2"/>
      <c r="BT129" s="2"/>
      <c r="BU129" s="2"/>
      <c r="BV129" s="2"/>
      <c r="BW129" s="2"/>
      <c r="BX129" s="2"/>
      <c r="BY129" s="2"/>
      <c r="BZ129" s="2"/>
      <c r="CA129" s="2"/>
      <c r="CB129" s="2"/>
      <c r="CC129" s="2"/>
      <c r="CD129" s="2"/>
      <c r="CE129" s="2"/>
      <c r="CF129" s="2"/>
      <c r="CG129" s="2"/>
      <c r="CH129" s="2"/>
      <c r="CI129" s="2"/>
      <c r="CJ129" s="2"/>
      <c r="CK129" s="2"/>
      <c r="CL129" s="2"/>
      <c r="CM129" s="2"/>
      <c r="CO129" s="2"/>
      <c r="CP129" s="2"/>
      <c r="CQ129" s="2"/>
      <c r="CR129" s="2"/>
      <c r="CS129" s="2"/>
      <c r="CT129" s="2"/>
      <c r="CU129" s="2"/>
      <c r="CV129" s="2"/>
      <c r="CW129" s="2"/>
      <c r="CX129" s="2"/>
      <c r="CY129" s="2"/>
      <c r="CZ129" s="2"/>
      <c r="DA129" s="2"/>
      <c r="DB129" s="2"/>
      <c r="DC129" s="22"/>
      <c r="DD129" s="2"/>
      <c r="DE129" s="2"/>
      <c r="DF129" s="2"/>
      <c r="DG129" s="2"/>
      <c r="DH129" s="2"/>
      <c r="DI129" s="2"/>
      <c r="DJ129" s="2"/>
      <c r="DK129" s="2"/>
      <c r="DL129" s="2"/>
      <c r="DM129" s="2"/>
      <c r="DN129" s="2"/>
      <c r="DO129" s="2"/>
      <c r="DP129" s="2"/>
      <c r="DQ129" s="2"/>
    </row>
    <row r="130" spans="10:121" x14ac:dyDescent="0.25">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19"/>
      <c r="BF130" s="19"/>
      <c r="BG130" s="19"/>
      <c r="BH130" s="19"/>
      <c r="BI130" s="19"/>
      <c r="BJ130" s="19"/>
      <c r="BK130" s="19"/>
      <c r="BL130" s="19"/>
      <c r="BM130" s="19"/>
      <c r="BN130" s="19"/>
      <c r="BO130" s="19"/>
      <c r="BP130" s="19"/>
      <c r="BQ130" s="19"/>
      <c r="BR130" s="26"/>
      <c r="BS130" s="2"/>
      <c r="BT130" s="2"/>
      <c r="BU130" s="2"/>
      <c r="BV130" s="2"/>
      <c r="BW130" s="2"/>
      <c r="BX130" s="2"/>
      <c r="BY130" s="2"/>
      <c r="BZ130" s="2"/>
      <c r="CA130" s="2"/>
      <c r="CB130" s="2"/>
      <c r="CC130" s="2"/>
      <c r="CD130" s="2"/>
      <c r="CE130" s="2"/>
      <c r="CF130" s="2"/>
      <c r="CG130" s="2"/>
      <c r="CH130" s="2"/>
      <c r="CI130" s="2"/>
      <c r="CJ130" s="2"/>
      <c r="CK130" s="2"/>
      <c r="CL130" s="2"/>
      <c r="CM130" s="2"/>
      <c r="CO130" s="2"/>
      <c r="CP130" s="2"/>
      <c r="CQ130" s="2"/>
      <c r="CR130" s="2"/>
      <c r="CS130" s="2"/>
      <c r="CT130" s="2"/>
      <c r="CU130" s="2"/>
      <c r="CV130" s="2"/>
      <c r="CW130" s="2"/>
      <c r="CX130" s="2"/>
      <c r="CY130" s="2"/>
      <c r="CZ130" s="2"/>
      <c r="DA130" s="2"/>
      <c r="DB130" s="2"/>
      <c r="DC130" s="22"/>
      <c r="DD130" s="2"/>
      <c r="DE130" s="2"/>
      <c r="DF130" s="2"/>
      <c r="DG130" s="2"/>
      <c r="DH130" s="2"/>
      <c r="DI130" s="2"/>
      <c r="DJ130" s="2"/>
      <c r="DK130" s="2"/>
      <c r="DL130" s="2"/>
      <c r="DM130" s="2"/>
      <c r="DN130" s="2"/>
      <c r="DO130" s="2"/>
      <c r="DP130" s="2"/>
      <c r="DQ130" s="2"/>
    </row>
    <row r="131" spans="10:121" x14ac:dyDescent="0.25">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19"/>
      <c r="BF131" s="19"/>
      <c r="BG131" s="19"/>
      <c r="BH131" s="19"/>
      <c r="BI131" s="19"/>
      <c r="BJ131" s="19"/>
      <c r="BK131" s="19"/>
      <c r="BL131" s="19"/>
      <c r="BM131" s="19"/>
      <c r="BN131" s="19"/>
      <c r="BO131" s="19"/>
      <c r="BP131" s="19"/>
      <c r="BQ131" s="19"/>
      <c r="BR131" s="26"/>
      <c r="BS131" s="2"/>
      <c r="BT131" s="2"/>
      <c r="BU131" s="2"/>
      <c r="BV131" s="2"/>
      <c r="BW131" s="2"/>
      <c r="BX131" s="2"/>
      <c r="BY131" s="2"/>
      <c r="BZ131" s="2"/>
      <c r="CA131" s="2"/>
      <c r="CB131" s="2"/>
      <c r="CC131" s="2"/>
      <c r="CD131" s="2"/>
      <c r="CE131" s="2"/>
      <c r="CF131" s="2"/>
      <c r="CG131" s="2"/>
      <c r="CH131" s="2"/>
      <c r="CI131" s="2"/>
      <c r="CJ131" s="2"/>
      <c r="CK131" s="2"/>
      <c r="CL131" s="2"/>
      <c r="CM131" s="2"/>
      <c r="CO131" s="2"/>
      <c r="CP131" s="2"/>
      <c r="CQ131" s="2"/>
      <c r="CR131" s="2"/>
      <c r="CS131" s="2"/>
      <c r="CT131" s="2"/>
      <c r="CU131" s="2"/>
      <c r="CV131" s="2"/>
      <c r="CW131" s="2"/>
      <c r="CX131" s="2"/>
      <c r="CY131" s="2"/>
      <c r="CZ131" s="2"/>
      <c r="DA131" s="2"/>
      <c r="DB131" s="2"/>
      <c r="DC131" s="22"/>
      <c r="DD131" s="2"/>
      <c r="DE131" s="2"/>
      <c r="DF131" s="2"/>
      <c r="DG131" s="2"/>
      <c r="DH131" s="2"/>
      <c r="DI131" s="2"/>
      <c r="DJ131" s="2"/>
      <c r="DK131" s="2"/>
      <c r="DL131" s="2"/>
      <c r="DM131" s="2"/>
      <c r="DN131" s="2"/>
      <c r="DO131" s="2"/>
      <c r="DP131" s="2"/>
      <c r="DQ131" s="2"/>
    </row>
    <row r="132" spans="10:121" x14ac:dyDescent="0.25">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19"/>
      <c r="BF132" s="19"/>
      <c r="BG132" s="19"/>
      <c r="BH132" s="19"/>
      <c r="BI132" s="19"/>
      <c r="BJ132" s="19"/>
      <c r="BK132" s="19"/>
      <c r="BL132" s="19"/>
      <c r="BM132" s="19"/>
      <c r="BN132" s="19"/>
      <c r="BO132" s="19"/>
      <c r="BP132" s="19"/>
      <c r="BQ132" s="19"/>
      <c r="BR132" s="26"/>
      <c r="BS132" s="2"/>
      <c r="BT132" s="2"/>
      <c r="BU132" s="2"/>
      <c r="BV132" s="2"/>
      <c r="BW132" s="2"/>
      <c r="BX132" s="2"/>
      <c r="BY132" s="2"/>
      <c r="BZ132" s="2"/>
      <c r="CA132" s="2"/>
      <c r="CB132" s="2"/>
      <c r="CC132" s="2"/>
      <c r="CD132" s="2"/>
      <c r="CE132" s="2"/>
      <c r="CF132" s="2"/>
      <c r="CG132" s="2"/>
      <c r="CH132" s="2"/>
      <c r="CI132" s="2"/>
      <c r="CJ132" s="2"/>
      <c r="CK132" s="2"/>
      <c r="CL132" s="2"/>
      <c r="CM132" s="2"/>
      <c r="CO132" s="2"/>
      <c r="CP132" s="2"/>
      <c r="CQ132" s="2"/>
      <c r="CR132" s="2"/>
      <c r="CS132" s="2"/>
      <c r="CT132" s="2"/>
      <c r="CU132" s="2"/>
      <c r="CV132" s="2"/>
      <c r="CW132" s="2"/>
      <c r="CX132" s="2"/>
      <c r="CY132" s="2"/>
      <c r="CZ132" s="2"/>
      <c r="DA132" s="2"/>
      <c r="DB132" s="2"/>
      <c r="DC132" s="22"/>
      <c r="DD132" s="2"/>
      <c r="DE132" s="2"/>
      <c r="DF132" s="2"/>
      <c r="DG132" s="2"/>
      <c r="DH132" s="2"/>
      <c r="DI132" s="2"/>
      <c r="DJ132" s="2"/>
      <c r="DK132" s="2"/>
      <c r="DL132" s="2"/>
      <c r="DM132" s="2"/>
      <c r="DN132" s="2"/>
      <c r="DO132" s="2"/>
      <c r="DP132" s="2"/>
      <c r="DQ132" s="2"/>
    </row>
    <row r="133" spans="10:121" x14ac:dyDescent="0.25">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19"/>
      <c r="BF133" s="19"/>
      <c r="BG133" s="19"/>
      <c r="BH133" s="19"/>
      <c r="BI133" s="19"/>
      <c r="BJ133" s="19"/>
      <c r="BK133" s="19"/>
      <c r="BL133" s="19"/>
      <c r="BM133" s="19"/>
      <c r="BN133" s="19"/>
      <c r="BO133" s="19"/>
      <c r="BP133" s="19"/>
      <c r="BQ133" s="19"/>
      <c r="BR133" s="26"/>
      <c r="BS133" s="2"/>
      <c r="BT133" s="2"/>
      <c r="BU133" s="2"/>
      <c r="BV133" s="2"/>
      <c r="BW133" s="2"/>
      <c r="BX133" s="2"/>
      <c r="BY133" s="2"/>
      <c r="BZ133" s="2"/>
      <c r="CA133" s="2"/>
      <c r="CB133" s="2"/>
      <c r="CC133" s="2"/>
      <c r="CD133" s="2"/>
      <c r="CE133" s="2"/>
      <c r="CF133" s="2"/>
      <c r="CG133" s="2"/>
      <c r="CH133" s="2"/>
      <c r="CI133" s="2"/>
      <c r="CJ133" s="2"/>
      <c r="CK133" s="2"/>
      <c r="CL133" s="2"/>
      <c r="CM133" s="2"/>
      <c r="CO133" s="2"/>
      <c r="CP133" s="2"/>
      <c r="CQ133" s="2"/>
      <c r="CR133" s="2"/>
      <c r="CS133" s="2"/>
      <c r="CT133" s="2"/>
      <c r="CU133" s="2"/>
      <c r="CV133" s="2"/>
      <c r="CW133" s="2"/>
      <c r="CX133" s="2"/>
      <c r="CY133" s="2"/>
      <c r="CZ133" s="2"/>
      <c r="DA133" s="2"/>
      <c r="DB133" s="2"/>
      <c r="DC133" s="22"/>
      <c r="DD133" s="2"/>
      <c r="DE133" s="2"/>
      <c r="DF133" s="2"/>
      <c r="DG133" s="2"/>
      <c r="DH133" s="2"/>
      <c r="DI133" s="2"/>
      <c r="DJ133" s="2"/>
      <c r="DK133" s="2"/>
      <c r="DL133" s="2"/>
      <c r="DM133" s="2"/>
      <c r="DN133" s="2"/>
      <c r="DO133" s="2"/>
      <c r="DP133" s="2"/>
      <c r="DQ133" s="2"/>
    </row>
    <row r="134" spans="10:121" x14ac:dyDescent="0.25">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19"/>
      <c r="BF134" s="19"/>
      <c r="BG134" s="19"/>
      <c r="BH134" s="19"/>
      <c r="BI134" s="19"/>
      <c r="BJ134" s="19"/>
      <c r="BK134" s="19"/>
      <c r="BL134" s="19"/>
      <c r="BM134" s="19"/>
      <c r="BN134" s="19"/>
      <c r="BO134" s="19"/>
      <c r="BP134" s="19"/>
      <c r="BQ134" s="19"/>
      <c r="BR134" s="26"/>
      <c r="BS134" s="2"/>
      <c r="BT134" s="2"/>
      <c r="BU134" s="2"/>
      <c r="BV134" s="2"/>
      <c r="BW134" s="2"/>
      <c r="BX134" s="2"/>
      <c r="BY134" s="2"/>
      <c r="BZ134" s="2"/>
      <c r="CA134" s="2"/>
      <c r="CB134" s="2"/>
      <c r="CC134" s="2"/>
      <c r="CD134" s="2"/>
      <c r="CE134" s="2"/>
      <c r="CF134" s="2"/>
      <c r="CG134" s="2"/>
      <c r="CH134" s="2"/>
      <c r="CI134" s="2"/>
      <c r="CJ134" s="2"/>
      <c r="CK134" s="2"/>
      <c r="CL134" s="2"/>
      <c r="CM134" s="2"/>
      <c r="CO134" s="2"/>
      <c r="CP134" s="2"/>
      <c r="CQ134" s="2"/>
      <c r="CR134" s="2"/>
      <c r="CS134" s="2"/>
      <c r="CT134" s="2"/>
      <c r="CU134" s="2"/>
      <c r="CV134" s="2"/>
      <c r="CW134" s="2"/>
      <c r="CX134" s="2"/>
      <c r="CY134" s="2"/>
      <c r="CZ134" s="2"/>
      <c r="DA134" s="2"/>
      <c r="DB134" s="2"/>
      <c r="DC134" s="22"/>
      <c r="DD134" s="2"/>
      <c r="DE134" s="2"/>
      <c r="DF134" s="2"/>
      <c r="DG134" s="2"/>
      <c r="DH134" s="2"/>
      <c r="DI134" s="2"/>
      <c r="DJ134" s="2"/>
      <c r="DK134" s="2"/>
      <c r="DL134" s="2"/>
      <c r="DM134" s="2"/>
      <c r="DN134" s="2"/>
      <c r="DO134" s="2"/>
      <c r="DP134" s="2"/>
      <c r="DQ134" s="2"/>
    </row>
    <row r="135" spans="10:121" x14ac:dyDescent="0.25">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19"/>
      <c r="BF135" s="19"/>
      <c r="BG135" s="19"/>
      <c r="BH135" s="19"/>
      <c r="BI135" s="19"/>
      <c r="BJ135" s="19"/>
      <c r="BK135" s="19"/>
      <c r="BL135" s="19"/>
      <c r="BM135" s="19"/>
      <c r="BN135" s="19"/>
      <c r="BO135" s="19"/>
      <c r="BP135" s="19"/>
      <c r="BQ135" s="19"/>
      <c r="BR135" s="26"/>
      <c r="BS135" s="2"/>
      <c r="BT135" s="2"/>
      <c r="BU135" s="2"/>
      <c r="BV135" s="2"/>
      <c r="BW135" s="2"/>
      <c r="BX135" s="2"/>
      <c r="BY135" s="2"/>
      <c r="BZ135" s="2"/>
      <c r="CA135" s="2"/>
      <c r="CB135" s="2"/>
      <c r="CC135" s="2"/>
      <c r="CD135" s="2"/>
      <c r="CE135" s="2"/>
      <c r="CF135" s="2"/>
      <c r="CG135" s="2"/>
      <c r="CH135" s="2"/>
      <c r="CI135" s="2"/>
      <c r="CJ135" s="2"/>
      <c r="CK135" s="2"/>
      <c r="CL135" s="2"/>
      <c r="CM135" s="2"/>
      <c r="CO135" s="2"/>
      <c r="CP135" s="2"/>
      <c r="CQ135" s="2"/>
      <c r="CR135" s="2"/>
      <c r="CS135" s="2"/>
      <c r="CT135" s="2"/>
      <c r="CU135" s="2"/>
      <c r="CV135" s="2"/>
      <c r="CW135" s="2"/>
      <c r="CX135" s="2"/>
      <c r="CY135" s="2"/>
      <c r="CZ135" s="2"/>
      <c r="DA135" s="2"/>
      <c r="DB135" s="2"/>
      <c r="DC135" s="22"/>
      <c r="DD135" s="2"/>
      <c r="DE135" s="2"/>
      <c r="DF135" s="2"/>
      <c r="DG135" s="2"/>
      <c r="DH135" s="2"/>
      <c r="DI135" s="2"/>
      <c r="DJ135" s="2"/>
      <c r="DK135" s="2"/>
      <c r="DL135" s="2"/>
      <c r="DM135" s="2"/>
      <c r="DN135" s="2"/>
      <c r="DO135" s="2"/>
      <c r="DP135" s="2"/>
      <c r="DQ135" s="2"/>
    </row>
    <row r="136" spans="10:121" x14ac:dyDescent="0.25">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19"/>
      <c r="BF136" s="19"/>
      <c r="BG136" s="19"/>
      <c r="BH136" s="19"/>
      <c r="BI136" s="19"/>
      <c r="BJ136" s="19"/>
      <c r="BK136" s="19"/>
      <c r="BL136" s="19"/>
      <c r="BM136" s="19"/>
      <c r="BN136" s="19"/>
      <c r="BO136" s="19"/>
      <c r="BP136" s="19"/>
      <c r="BQ136" s="19"/>
      <c r="BR136" s="26"/>
      <c r="BS136" s="2"/>
      <c r="BT136" s="2"/>
      <c r="BU136" s="2"/>
      <c r="BV136" s="2"/>
      <c r="BW136" s="2"/>
      <c r="BX136" s="2"/>
      <c r="BY136" s="2"/>
      <c r="BZ136" s="2"/>
      <c r="CA136" s="2"/>
      <c r="CB136" s="2"/>
      <c r="CC136" s="2"/>
      <c r="CD136" s="2"/>
      <c r="CE136" s="2"/>
      <c r="CF136" s="2"/>
      <c r="CG136" s="2"/>
      <c r="CH136" s="2"/>
      <c r="CI136" s="2"/>
      <c r="CJ136" s="2"/>
      <c r="CK136" s="2"/>
      <c r="CL136" s="2"/>
      <c r="CM136" s="2"/>
      <c r="CO136" s="2"/>
      <c r="CP136" s="2"/>
      <c r="CQ136" s="2"/>
      <c r="CR136" s="2"/>
      <c r="CS136" s="2"/>
      <c r="CT136" s="2"/>
      <c r="CU136" s="2"/>
      <c r="CV136" s="2"/>
      <c r="CW136" s="2"/>
      <c r="CX136" s="2"/>
      <c r="CY136" s="2"/>
      <c r="CZ136" s="2"/>
      <c r="DA136" s="2"/>
      <c r="DB136" s="2"/>
      <c r="DC136" s="22"/>
      <c r="DD136" s="2"/>
      <c r="DE136" s="2"/>
      <c r="DF136" s="2"/>
      <c r="DG136" s="2"/>
      <c r="DH136" s="2"/>
      <c r="DI136" s="2"/>
      <c r="DJ136" s="2"/>
      <c r="DK136" s="2"/>
      <c r="DL136" s="2"/>
      <c r="DM136" s="2"/>
      <c r="DN136" s="2"/>
      <c r="DO136" s="2"/>
      <c r="DP136" s="2"/>
      <c r="DQ136" s="2"/>
    </row>
    <row r="137" spans="10:121" x14ac:dyDescent="0.25">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19"/>
      <c r="BF137" s="19"/>
      <c r="BG137" s="19"/>
      <c r="BH137" s="19"/>
      <c r="BI137" s="19"/>
      <c r="BJ137" s="19"/>
      <c r="BK137" s="19"/>
      <c r="BL137" s="19"/>
      <c r="BM137" s="19"/>
      <c r="BN137" s="19"/>
      <c r="BO137" s="19"/>
      <c r="BP137" s="19"/>
      <c r="BQ137" s="19"/>
      <c r="BR137" s="26"/>
      <c r="BS137" s="2"/>
      <c r="BT137" s="2"/>
      <c r="BU137" s="2"/>
      <c r="BV137" s="2"/>
      <c r="BW137" s="2"/>
      <c r="BX137" s="2"/>
      <c r="BY137" s="2"/>
      <c r="BZ137" s="2"/>
      <c r="CA137" s="2"/>
      <c r="CB137" s="2"/>
      <c r="CC137" s="2"/>
      <c r="CD137" s="2"/>
      <c r="CE137" s="2"/>
      <c r="CF137" s="2"/>
      <c r="CG137" s="2"/>
      <c r="CH137" s="2"/>
      <c r="CI137" s="2"/>
      <c r="CJ137" s="2"/>
      <c r="CK137" s="2"/>
      <c r="CL137" s="2"/>
      <c r="CM137" s="2"/>
      <c r="CO137" s="2"/>
      <c r="CP137" s="2"/>
      <c r="CQ137" s="2"/>
      <c r="CR137" s="2"/>
      <c r="CS137" s="2"/>
      <c r="CT137" s="2"/>
      <c r="CU137" s="2"/>
      <c r="CV137" s="2"/>
      <c r="CW137" s="2"/>
      <c r="CX137" s="2"/>
      <c r="CY137" s="2"/>
      <c r="CZ137" s="2"/>
      <c r="DA137" s="2"/>
      <c r="DB137" s="2"/>
      <c r="DC137" s="22"/>
      <c r="DD137" s="2"/>
      <c r="DE137" s="2"/>
      <c r="DF137" s="2"/>
      <c r="DG137" s="2"/>
      <c r="DH137" s="2"/>
      <c r="DI137" s="2"/>
      <c r="DJ137" s="2"/>
      <c r="DK137" s="2"/>
      <c r="DL137" s="2"/>
      <c r="DM137" s="2"/>
      <c r="DN137" s="2"/>
      <c r="DO137" s="2"/>
      <c r="DP137" s="2"/>
      <c r="DQ137" s="2"/>
    </row>
    <row r="138" spans="10:121" x14ac:dyDescent="0.25">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19"/>
      <c r="BF138" s="19"/>
      <c r="BG138" s="19"/>
      <c r="BH138" s="19"/>
      <c r="BI138" s="19"/>
      <c r="BJ138" s="19"/>
      <c r="BK138" s="19"/>
      <c r="BL138" s="19"/>
      <c r="BM138" s="19"/>
      <c r="BN138" s="19"/>
      <c r="BO138" s="19"/>
      <c r="BP138" s="19"/>
      <c r="BQ138" s="19"/>
      <c r="BR138" s="26"/>
      <c r="BS138" s="2"/>
      <c r="BT138" s="2"/>
      <c r="BU138" s="2"/>
      <c r="BV138" s="2"/>
      <c r="BW138" s="2"/>
      <c r="BX138" s="2"/>
      <c r="BY138" s="2"/>
      <c r="BZ138" s="2"/>
      <c r="CA138" s="2"/>
      <c r="CB138" s="2"/>
      <c r="CC138" s="2"/>
      <c r="CD138" s="2"/>
      <c r="CE138" s="2"/>
      <c r="CF138" s="2"/>
      <c r="CG138" s="2"/>
      <c r="CH138" s="2"/>
      <c r="CI138" s="2"/>
      <c r="CJ138" s="2"/>
      <c r="CK138" s="2"/>
      <c r="CL138" s="2"/>
      <c r="CM138" s="2"/>
      <c r="CO138" s="2"/>
      <c r="CP138" s="2"/>
      <c r="CQ138" s="2"/>
      <c r="CR138" s="2"/>
      <c r="CS138" s="2"/>
      <c r="CT138" s="2"/>
      <c r="CU138" s="2"/>
      <c r="CV138" s="2"/>
      <c r="CW138" s="2"/>
      <c r="CX138" s="2"/>
      <c r="CY138" s="2"/>
      <c r="CZ138" s="2"/>
      <c r="DA138" s="2"/>
      <c r="DB138" s="2"/>
      <c r="DC138" s="22"/>
      <c r="DD138" s="2"/>
      <c r="DE138" s="2"/>
      <c r="DF138" s="2"/>
      <c r="DG138" s="2"/>
      <c r="DH138" s="2"/>
      <c r="DI138" s="2"/>
      <c r="DJ138" s="2"/>
      <c r="DK138" s="2"/>
      <c r="DL138" s="2"/>
      <c r="DM138" s="2"/>
      <c r="DN138" s="2"/>
      <c r="DO138" s="2"/>
      <c r="DP138" s="2"/>
      <c r="DQ138" s="2"/>
    </row>
    <row r="139" spans="10:121" x14ac:dyDescent="0.25">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19"/>
      <c r="BF139" s="19"/>
      <c r="BG139" s="19"/>
      <c r="BH139" s="19"/>
      <c r="BI139" s="19"/>
      <c r="BJ139" s="19"/>
      <c r="BK139" s="19"/>
      <c r="BL139" s="19"/>
      <c r="BM139" s="19"/>
      <c r="BN139" s="19"/>
      <c r="BO139" s="19"/>
      <c r="BP139" s="19"/>
      <c r="BQ139" s="19"/>
      <c r="BR139" s="26"/>
      <c r="BS139" s="2"/>
      <c r="BT139" s="2"/>
      <c r="BU139" s="2"/>
      <c r="BV139" s="2"/>
      <c r="BW139" s="2"/>
      <c r="BX139" s="2"/>
      <c r="BY139" s="2"/>
      <c r="BZ139" s="2"/>
      <c r="CA139" s="2"/>
      <c r="CB139" s="2"/>
      <c r="CC139" s="2"/>
      <c r="CD139" s="2"/>
      <c r="CE139" s="2"/>
      <c r="CF139" s="2"/>
      <c r="CG139" s="2"/>
      <c r="CH139" s="2"/>
      <c r="CI139" s="2"/>
      <c r="CJ139" s="2"/>
      <c r="CK139" s="2"/>
      <c r="CL139" s="2"/>
      <c r="CM139" s="2"/>
      <c r="CO139" s="2"/>
      <c r="CP139" s="2"/>
      <c r="CQ139" s="2"/>
      <c r="CR139" s="2"/>
      <c r="CS139" s="2"/>
      <c r="CT139" s="2"/>
      <c r="CU139" s="2"/>
      <c r="CV139" s="2"/>
      <c r="CW139" s="2"/>
      <c r="CX139" s="2"/>
      <c r="CY139" s="2"/>
      <c r="CZ139" s="2"/>
      <c r="DA139" s="2"/>
      <c r="DB139" s="2"/>
      <c r="DC139" s="22"/>
      <c r="DD139" s="2"/>
      <c r="DE139" s="2"/>
      <c r="DF139" s="2"/>
      <c r="DG139" s="2"/>
      <c r="DH139" s="2"/>
      <c r="DI139" s="2"/>
      <c r="DJ139" s="2"/>
      <c r="DK139" s="2"/>
      <c r="DL139" s="2"/>
      <c r="DM139" s="2"/>
      <c r="DN139" s="2"/>
      <c r="DO139" s="2"/>
      <c r="DP139" s="2"/>
      <c r="DQ139" s="2"/>
    </row>
    <row r="140" spans="10:121" x14ac:dyDescent="0.25">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19"/>
      <c r="BF140" s="19"/>
      <c r="BG140" s="19"/>
      <c r="BH140" s="19"/>
      <c r="BI140" s="19"/>
      <c r="BJ140" s="19"/>
      <c r="BK140" s="19"/>
      <c r="BL140" s="19"/>
      <c r="BM140" s="19"/>
      <c r="BN140" s="19"/>
      <c r="BO140" s="19"/>
      <c r="BP140" s="19"/>
      <c r="BQ140" s="19"/>
      <c r="BR140" s="26"/>
      <c r="BS140" s="2"/>
      <c r="BT140" s="2"/>
      <c r="BU140" s="2"/>
      <c r="BV140" s="2"/>
      <c r="BW140" s="2"/>
      <c r="BX140" s="2"/>
      <c r="BY140" s="2"/>
      <c r="BZ140" s="2"/>
      <c r="CA140" s="2"/>
      <c r="CB140" s="2"/>
      <c r="CC140" s="2"/>
      <c r="CD140" s="2"/>
      <c r="CE140" s="2"/>
      <c r="CF140" s="2"/>
      <c r="CG140" s="2"/>
      <c r="CH140" s="2"/>
      <c r="CI140" s="2"/>
      <c r="CJ140" s="2"/>
      <c r="CK140" s="2"/>
      <c r="CL140" s="2"/>
      <c r="CM140" s="2"/>
      <c r="CO140" s="2"/>
      <c r="CP140" s="2"/>
      <c r="CQ140" s="2"/>
      <c r="CR140" s="2"/>
      <c r="CS140" s="2"/>
      <c r="CT140" s="2"/>
      <c r="CU140" s="2"/>
      <c r="CV140" s="2"/>
      <c r="CW140" s="2"/>
      <c r="CX140" s="2"/>
      <c r="CY140" s="2"/>
      <c r="CZ140" s="2"/>
      <c r="DA140" s="2"/>
      <c r="DB140" s="2"/>
      <c r="DC140" s="22"/>
      <c r="DD140" s="2"/>
      <c r="DE140" s="2"/>
      <c r="DF140" s="2"/>
      <c r="DG140" s="2"/>
      <c r="DH140" s="2"/>
      <c r="DI140" s="2"/>
      <c r="DJ140" s="2"/>
      <c r="DK140" s="2"/>
      <c r="DL140" s="2"/>
      <c r="DM140" s="2"/>
      <c r="DN140" s="2"/>
      <c r="DO140" s="2"/>
      <c r="DP140" s="2"/>
      <c r="DQ140" s="2"/>
    </row>
    <row r="141" spans="10:121" x14ac:dyDescent="0.25">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19"/>
      <c r="BF141" s="19"/>
      <c r="BG141" s="19"/>
      <c r="BH141" s="19"/>
      <c r="BI141" s="19"/>
      <c r="BJ141" s="19"/>
      <c r="BK141" s="19"/>
      <c r="BL141" s="19"/>
      <c r="BM141" s="19"/>
      <c r="BN141" s="19"/>
      <c r="BO141" s="19"/>
      <c r="BP141" s="19"/>
      <c r="BQ141" s="19"/>
      <c r="BR141" s="26"/>
      <c r="BS141" s="2"/>
      <c r="BT141" s="2"/>
      <c r="BU141" s="2"/>
      <c r="BV141" s="2"/>
      <c r="BW141" s="2"/>
      <c r="BX141" s="2"/>
      <c r="BY141" s="2"/>
      <c r="BZ141" s="2"/>
      <c r="CA141" s="2"/>
      <c r="CB141" s="2"/>
      <c r="CC141" s="2"/>
      <c r="CD141" s="2"/>
      <c r="CE141" s="2"/>
      <c r="CF141" s="2"/>
      <c r="CG141" s="2"/>
      <c r="CH141" s="2"/>
      <c r="CI141" s="2"/>
      <c r="CJ141" s="2"/>
      <c r="CK141" s="2"/>
      <c r="CL141" s="2"/>
      <c r="CM141" s="2"/>
      <c r="CO141" s="2"/>
      <c r="CP141" s="2"/>
      <c r="CQ141" s="2"/>
      <c r="CR141" s="2"/>
      <c r="CS141" s="2"/>
      <c r="CT141" s="2"/>
      <c r="CU141" s="2"/>
      <c r="CV141" s="2"/>
      <c r="CW141" s="2"/>
      <c r="CX141" s="2"/>
      <c r="CY141" s="2"/>
      <c r="CZ141" s="2"/>
      <c r="DA141" s="2"/>
      <c r="DB141" s="2"/>
      <c r="DC141" s="22"/>
      <c r="DD141" s="2"/>
      <c r="DE141" s="2"/>
      <c r="DF141" s="2"/>
      <c r="DG141" s="2"/>
      <c r="DH141" s="2"/>
      <c r="DI141" s="2"/>
      <c r="DJ141" s="2"/>
      <c r="DK141" s="2"/>
      <c r="DL141" s="2"/>
      <c r="DM141" s="2"/>
      <c r="DN141" s="2"/>
      <c r="DO141" s="2"/>
      <c r="DP141" s="2"/>
      <c r="DQ141" s="2"/>
    </row>
    <row r="142" spans="10:121" x14ac:dyDescent="0.25">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19"/>
      <c r="BF142" s="19"/>
      <c r="BG142" s="19"/>
      <c r="BH142" s="19"/>
      <c r="BI142" s="19"/>
      <c r="BJ142" s="19"/>
      <c r="BK142" s="19"/>
      <c r="BL142" s="19"/>
      <c r="BM142" s="19"/>
      <c r="BN142" s="19"/>
      <c r="BO142" s="19"/>
      <c r="BP142" s="19"/>
      <c r="BQ142" s="19"/>
      <c r="BR142" s="26"/>
      <c r="BS142" s="2"/>
      <c r="BT142" s="2"/>
      <c r="BU142" s="2"/>
      <c r="BV142" s="2"/>
      <c r="BW142" s="2"/>
      <c r="BX142" s="2"/>
      <c r="BY142" s="2"/>
      <c r="BZ142" s="2"/>
      <c r="CA142" s="2"/>
      <c r="CB142" s="2"/>
      <c r="CC142" s="2"/>
      <c r="CD142" s="2"/>
      <c r="CE142" s="2"/>
      <c r="CF142" s="2"/>
      <c r="CG142" s="2"/>
      <c r="CH142" s="2"/>
      <c r="CI142" s="2"/>
      <c r="CJ142" s="2"/>
      <c r="CK142" s="2"/>
      <c r="CL142" s="2"/>
      <c r="CM142" s="2"/>
      <c r="CO142" s="2"/>
      <c r="CP142" s="2"/>
      <c r="CQ142" s="2"/>
      <c r="CR142" s="2"/>
      <c r="CS142" s="2"/>
      <c r="CT142" s="2"/>
      <c r="CU142" s="2"/>
      <c r="CV142" s="2"/>
      <c r="CW142" s="2"/>
      <c r="CX142" s="2"/>
      <c r="CY142" s="2"/>
      <c r="CZ142" s="2"/>
      <c r="DA142" s="2"/>
      <c r="DB142" s="2"/>
      <c r="DC142" s="22"/>
      <c r="DD142" s="2"/>
      <c r="DE142" s="2"/>
      <c r="DF142" s="2"/>
      <c r="DG142" s="2"/>
      <c r="DH142" s="2"/>
      <c r="DI142" s="2"/>
      <c r="DJ142" s="2"/>
      <c r="DK142" s="2"/>
      <c r="DL142" s="2"/>
      <c r="DM142" s="2"/>
      <c r="DN142" s="2"/>
      <c r="DO142" s="2"/>
      <c r="DP142" s="2"/>
      <c r="DQ142" s="2"/>
    </row>
    <row r="143" spans="10:121" x14ac:dyDescent="0.25">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19"/>
      <c r="BF143" s="19"/>
      <c r="BG143" s="19"/>
      <c r="BH143" s="19"/>
      <c r="BI143" s="19"/>
      <c r="BJ143" s="19"/>
      <c r="BK143" s="19"/>
      <c r="BL143" s="19"/>
      <c r="BM143" s="19"/>
      <c r="BN143" s="19"/>
      <c r="BO143" s="19"/>
      <c r="BP143" s="19"/>
      <c r="BQ143" s="19"/>
      <c r="BR143" s="26"/>
      <c r="BS143" s="2"/>
      <c r="BT143" s="2"/>
      <c r="BU143" s="2"/>
      <c r="BV143" s="2"/>
      <c r="BW143" s="2"/>
      <c r="BX143" s="2"/>
      <c r="BY143" s="2"/>
      <c r="BZ143" s="2"/>
      <c r="CA143" s="2"/>
      <c r="CB143" s="2"/>
      <c r="CC143" s="2"/>
      <c r="CD143" s="2"/>
      <c r="CE143" s="2"/>
      <c r="CF143" s="2"/>
      <c r="CG143" s="2"/>
      <c r="CH143" s="2"/>
      <c r="CI143" s="2"/>
      <c r="CJ143" s="2"/>
      <c r="CK143" s="2"/>
      <c r="CL143" s="2"/>
      <c r="CM143" s="2"/>
      <c r="CO143" s="2"/>
      <c r="CP143" s="2"/>
      <c r="CQ143" s="2"/>
      <c r="CR143" s="2"/>
      <c r="CS143" s="2"/>
      <c r="CT143" s="2"/>
      <c r="CU143" s="2"/>
      <c r="CV143" s="2"/>
      <c r="CW143" s="2"/>
      <c r="CX143" s="2"/>
      <c r="CY143" s="2"/>
      <c r="CZ143" s="2"/>
      <c r="DA143" s="2"/>
      <c r="DB143" s="2"/>
      <c r="DC143" s="22"/>
      <c r="DD143" s="2"/>
      <c r="DE143" s="2"/>
      <c r="DF143" s="2"/>
      <c r="DG143" s="2"/>
      <c r="DH143" s="2"/>
      <c r="DI143" s="2"/>
      <c r="DJ143" s="2"/>
      <c r="DK143" s="2"/>
      <c r="DL143" s="2"/>
      <c r="DM143" s="2"/>
      <c r="DN143" s="2"/>
      <c r="DO143" s="2"/>
      <c r="DP143" s="2"/>
      <c r="DQ143" s="2"/>
    </row>
    <row r="144" spans="10:121" x14ac:dyDescent="0.25">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19"/>
      <c r="BF144" s="19"/>
      <c r="BG144" s="19"/>
      <c r="BH144" s="19"/>
      <c r="BI144" s="19"/>
      <c r="BJ144" s="19"/>
      <c r="BK144" s="19"/>
      <c r="BL144" s="19"/>
      <c r="BM144" s="19"/>
      <c r="BN144" s="19"/>
      <c r="BO144" s="19"/>
      <c r="BP144" s="19"/>
      <c r="BQ144" s="19"/>
      <c r="BR144" s="26"/>
      <c r="BS144" s="2"/>
      <c r="BT144" s="2"/>
      <c r="BU144" s="2"/>
      <c r="BV144" s="2"/>
      <c r="BW144" s="2"/>
      <c r="BX144" s="2"/>
      <c r="BY144" s="2"/>
      <c r="BZ144" s="2"/>
      <c r="CA144" s="2"/>
      <c r="CB144" s="2"/>
      <c r="CC144" s="2"/>
      <c r="CD144" s="2"/>
      <c r="CE144" s="2"/>
      <c r="CF144" s="2"/>
      <c r="CG144" s="2"/>
      <c r="CH144" s="2"/>
      <c r="CI144" s="2"/>
      <c r="CJ144" s="2"/>
      <c r="CK144" s="2"/>
      <c r="CL144" s="2"/>
      <c r="CM144" s="2"/>
      <c r="CO144" s="2"/>
      <c r="CP144" s="2"/>
      <c r="CQ144" s="2"/>
      <c r="CR144" s="2"/>
      <c r="CS144" s="2"/>
      <c r="CT144" s="2"/>
      <c r="CU144" s="2"/>
      <c r="CV144" s="2"/>
      <c r="CW144" s="2"/>
      <c r="CX144" s="2"/>
      <c r="CY144" s="2"/>
      <c r="CZ144" s="2"/>
      <c r="DA144" s="2"/>
      <c r="DB144" s="2"/>
      <c r="DC144" s="22"/>
      <c r="DD144" s="2"/>
      <c r="DE144" s="2"/>
      <c r="DF144" s="2"/>
      <c r="DG144" s="2"/>
      <c r="DH144" s="2"/>
      <c r="DI144" s="2"/>
      <c r="DJ144" s="2"/>
      <c r="DK144" s="2"/>
      <c r="DL144" s="2"/>
      <c r="DM144" s="2"/>
      <c r="DN144" s="2"/>
      <c r="DO144" s="2"/>
      <c r="DP144" s="2"/>
      <c r="DQ144" s="2"/>
    </row>
    <row r="145" spans="10:121" x14ac:dyDescent="0.25">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19"/>
      <c r="BF145" s="19"/>
      <c r="BG145" s="19"/>
      <c r="BH145" s="19"/>
      <c r="BI145" s="19"/>
      <c r="BJ145" s="19"/>
      <c r="BK145" s="19"/>
      <c r="BL145" s="19"/>
      <c r="BM145" s="19"/>
      <c r="BN145" s="19"/>
      <c r="BO145" s="19"/>
      <c r="BP145" s="19"/>
      <c r="BQ145" s="19"/>
      <c r="BR145" s="26"/>
      <c r="BS145" s="2"/>
      <c r="BT145" s="2"/>
      <c r="BU145" s="2"/>
      <c r="BV145" s="2"/>
      <c r="BW145" s="2"/>
      <c r="BX145" s="2"/>
      <c r="BY145" s="2"/>
      <c r="BZ145" s="2"/>
      <c r="CA145" s="2"/>
      <c r="CB145" s="2"/>
      <c r="CC145" s="2"/>
      <c r="CD145" s="2"/>
      <c r="CE145" s="2"/>
      <c r="CF145" s="2"/>
      <c r="CG145" s="2"/>
      <c r="CH145" s="2"/>
      <c r="CI145" s="2"/>
      <c r="CJ145" s="2"/>
      <c r="CK145" s="2"/>
      <c r="CL145" s="2"/>
      <c r="CM145" s="2"/>
      <c r="CO145" s="2"/>
      <c r="CP145" s="2"/>
      <c r="CQ145" s="2"/>
      <c r="CR145" s="2"/>
      <c r="CS145" s="2"/>
      <c r="CT145" s="2"/>
      <c r="CU145" s="2"/>
      <c r="CV145" s="2"/>
      <c r="CW145" s="2"/>
      <c r="CX145" s="2"/>
      <c r="CY145" s="2"/>
      <c r="CZ145" s="2"/>
      <c r="DA145" s="2"/>
      <c r="DB145" s="2"/>
      <c r="DC145" s="22"/>
      <c r="DD145" s="2"/>
      <c r="DE145" s="2"/>
      <c r="DF145" s="2"/>
      <c r="DG145" s="2"/>
      <c r="DH145" s="2"/>
      <c r="DI145" s="2"/>
      <c r="DJ145" s="2"/>
      <c r="DK145" s="2"/>
      <c r="DL145" s="2"/>
      <c r="DM145" s="2"/>
      <c r="DN145" s="2"/>
      <c r="DO145" s="2"/>
      <c r="DP145" s="2"/>
      <c r="DQ145" s="2"/>
    </row>
    <row r="146" spans="10:121" x14ac:dyDescent="0.25">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19"/>
      <c r="BF146" s="19"/>
      <c r="BG146" s="19"/>
      <c r="BH146" s="19"/>
      <c r="BI146" s="19"/>
      <c r="BJ146" s="19"/>
      <c r="BK146" s="19"/>
      <c r="BL146" s="19"/>
      <c r="BM146" s="19"/>
      <c r="BN146" s="19"/>
      <c r="BO146" s="19"/>
      <c r="BP146" s="19"/>
      <c r="BQ146" s="19"/>
      <c r="BR146" s="26"/>
      <c r="BS146" s="2"/>
      <c r="BT146" s="2"/>
      <c r="BU146" s="2"/>
      <c r="BV146" s="2"/>
      <c r="BW146" s="2"/>
      <c r="BX146" s="2"/>
      <c r="BY146" s="2"/>
      <c r="BZ146" s="2"/>
      <c r="CA146" s="2"/>
      <c r="CB146" s="2"/>
      <c r="CC146" s="2"/>
      <c r="CD146" s="2"/>
      <c r="CE146" s="2"/>
      <c r="CF146" s="2"/>
      <c r="CG146" s="2"/>
      <c r="CH146" s="2"/>
      <c r="CI146" s="2"/>
      <c r="CJ146" s="2"/>
      <c r="CK146" s="2"/>
      <c r="CL146" s="2"/>
      <c r="CM146" s="2"/>
      <c r="CO146" s="2"/>
      <c r="CP146" s="2"/>
      <c r="CQ146" s="2"/>
      <c r="CR146" s="2"/>
      <c r="CS146" s="2"/>
      <c r="CT146" s="2"/>
      <c r="CU146" s="2"/>
      <c r="CV146" s="2"/>
      <c r="CW146" s="2"/>
      <c r="CX146" s="2"/>
      <c r="CY146" s="2"/>
      <c r="CZ146" s="2"/>
      <c r="DA146" s="2"/>
      <c r="DB146" s="2"/>
      <c r="DC146" s="22"/>
      <c r="DD146" s="2"/>
      <c r="DE146" s="2"/>
      <c r="DF146" s="2"/>
      <c r="DG146" s="2"/>
      <c r="DH146" s="2"/>
      <c r="DI146" s="2"/>
      <c r="DJ146" s="2"/>
      <c r="DK146" s="2"/>
      <c r="DL146" s="2"/>
      <c r="DM146" s="2"/>
      <c r="DN146" s="2"/>
      <c r="DO146" s="2"/>
      <c r="DP146" s="2"/>
      <c r="DQ146" s="2"/>
    </row>
    <row r="147" spans="10:121" x14ac:dyDescent="0.25">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19"/>
      <c r="BF147" s="19"/>
      <c r="BG147" s="19"/>
      <c r="BH147" s="19"/>
      <c r="BI147" s="19"/>
      <c r="BJ147" s="19"/>
      <c r="BK147" s="19"/>
      <c r="BL147" s="19"/>
      <c r="BM147" s="19"/>
      <c r="BN147" s="19"/>
      <c r="BO147" s="19"/>
      <c r="BP147" s="19"/>
      <c r="BQ147" s="19"/>
      <c r="BR147" s="26"/>
      <c r="BS147" s="2"/>
      <c r="BT147" s="2"/>
      <c r="BU147" s="2"/>
      <c r="BV147" s="2"/>
      <c r="BW147" s="2"/>
      <c r="BX147" s="2"/>
      <c r="BY147" s="2"/>
      <c r="BZ147" s="2"/>
      <c r="CA147" s="2"/>
      <c r="CB147" s="2"/>
      <c r="CC147" s="2"/>
      <c r="CD147" s="2"/>
      <c r="CE147" s="2"/>
      <c r="CF147" s="2"/>
      <c r="CG147" s="2"/>
      <c r="CH147" s="2"/>
      <c r="CI147" s="2"/>
      <c r="CJ147" s="2"/>
      <c r="CK147" s="2"/>
      <c r="CL147" s="2"/>
      <c r="CM147" s="2"/>
      <c r="CO147" s="2"/>
      <c r="CP147" s="2"/>
      <c r="CQ147" s="2"/>
      <c r="CR147" s="2"/>
      <c r="CS147" s="2"/>
      <c r="CT147" s="2"/>
      <c r="CU147" s="2"/>
      <c r="CV147" s="2"/>
      <c r="CW147" s="2"/>
      <c r="CX147" s="2"/>
      <c r="CY147" s="2"/>
      <c r="CZ147" s="2"/>
      <c r="DA147" s="2"/>
      <c r="DB147" s="2"/>
      <c r="DC147" s="22"/>
      <c r="DD147" s="2"/>
      <c r="DE147" s="2"/>
      <c r="DF147" s="2"/>
      <c r="DG147" s="2"/>
      <c r="DH147" s="2"/>
      <c r="DI147" s="2"/>
      <c r="DJ147" s="2"/>
      <c r="DK147" s="2"/>
      <c r="DL147" s="2"/>
      <c r="DM147" s="2"/>
      <c r="DN147" s="2"/>
      <c r="DO147" s="2"/>
      <c r="DP147" s="2"/>
      <c r="DQ147" s="2"/>
    </row>
    <row r="148" spans="10:121" x14ac:dyDescent="0.25">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19"/>
      <c r="BF148" s="19"/>
      <c r="BG148" s="19"/>
      <c r="BH148" s="19"/>
      <c r="BI148" s="19"/>
      <c r="BJ148" s="19"/>
      <c r="BK148" s="19"/>
      <c r="BL148" s="19"/>
      <c r="BM148" s="19"/>
      <c r="BN148" s="19"/>
      <c r="BO148" s="19"/>
      <c r="BP148" s="19"/>
      <c r="BQ148" s="19"/>
      <c r="BR148" s="26"/>
      <c r="BS148" s="2"/>
      <c r="BT148" s="2"/>
      <c r="BU148" s="2"/>
      <c r="BV148" s="2"/>
      <c r="BW148" s="2"/>
      <c r="BX148" s="2"/>
      <c r="BY148" s="2"/>
      <c r="BZ148" s="2"/>
      <c r="CA148" s="2"/>
      <c r="CB148" s="2"/>
      <c r="CC148" s="2"/>
      <c r="CD148" s="2"/>
      <c r="CE148" s="2"/>
      <c r="CF148" s="2"/>
      <c r="CG148" s="2"/>
      <c r="CH148" s="2"/>
      <c r="CI148" s="2"/>
      <c r="CJ148" s="2"/>
      <c r="CK148" s="2"/>
      <c r="CL148" s="2"/>
      <c r="CM148" s="2"/>
      <c r="CO148" s="2"/>
      <c r="CP148" s="2"/>
      <c r="CQ148" s="2"/>
      <c r="CR148" s="2"/>
      <c r="CS148" s="2"/>
      <c r="CT148" s="2"/>
      <c r="CU148" s="2"/>
      <c r="CV148" s="2"/>
      <c r="CW148" s="2"/>
      <c r="CX148" s="2"/>
      <c r="CY148" s="2"/>
      <c r="CZ148" s="2"/>
      <c r="DA148" s="2"/>
      <c r="DB148" s="2"/>
      <c r="DC148" s="22"/>
      <c r="DD148" s="2"/>
      <c r="DE148" s="2"/>
      <c r="DF148" s="2"/>
      <c r="DG148" s="2"/>
      <c r="DH148" s="2"/>
      <c r="DI148" s="2"/>
      <c r="DJ148" s="2"/>
      <c r="DK148" s="2"/>
      <c r="DL148" s="2"/>
      <c r="DM148" s="2"/>
      <c r="DN148" s="2"/>
      <c r="DO148" s="2"/>
      <c r="DP148" s="2"/>
      <c r="DQ148" s="2"/>
    </row>
    <row r="149" spans="10:121" x14ac:dyDescent="0.25">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19"/>
      <c r="BF149" s="19"/>
      <c r="BG149" s="19"/>
      <c r="BH149" s="19"/>
      <c r="BI149" s="19"/>
      <c r="BJ149" s="19"/>
      <c r="BK149" s="19"/>
      <c r="BL149" s="19"/>
      <c r="BM149" s="19"/>
      <c r="BN149" s="19"/>
      <c r="BO149" s="19"/>
      <c r="BP149" s="19"/>
      <c r="BQ149" s="19"/>
      <c r="BR149" s="26"/>
      <c r="BS149" s="2"/>
      <c r="BT149" s="2"/>
      <c r="BU149" s="2"/>
      <c r="BV149" s="2"/>
      <c r="BW149" s="2"/>
      <c r="BX149" s="2"/>
      <c r="BY149" s="2"/>
      <c r="BZ149" s="2"/>
      <c r="CA149" s="2"/>
      <c r="CB149" s="2"/>
      <c r="CC149" s="2"/>
      <c r="CD149" s="2"/>
      <c r="CE149" s="2"/>
      <c r="CF149" s="2"/>
      <c r="CG149" s="2"/>
      <c r="CH149" s="2"/>
      <c r="CI149" s="2"/>
      <c r="CJ149" s="2"/>
      <c r="CK149" s="2"/>
      <c r="CL149" s="2"/>
      <c r="CM149" s="2"/>
      <c r="CO149" s="2"/>
      <c r="CP149" s="2"/>
      <c r="CQ149" s="2"/>
      <c r="CR149" s="2"/>
      <c r="CS149" s="2"/>
      <c r="CT149" s="2"/>
      <c r="CU149" s="2"/>
      <c r="CV149" s="2"/>
      <c r="CW149" s="2"/>
      <c r="CX149" s="2"/>
      <c r="CY149" s="2"/>
      <c r="CZ149" s="2"/>
      <c r="DA149" s="2"/>
      <c r="DB149" s="2"/>
      <c r="DC149" s="22"/>
      <c r="DD149" s="2"/>
      <c r="DE149" s="2"/>
      <c r="DF149" s="2"/>
      <c r="DG149" s="2"/>
      <c r="DH149" s="2"/>
      <c r="DI149" s="2"/>
      <c r="DJ149" s="2"/>
      <c r="DK149" s="2"/>
      <c r="DL149" s="2"/>
      <c r="DM149" s="2"/>
      <c r="DN149" s="2"/>
      <c r="DO149" s="2"/>
      <c r="DP149" s="2"/>
      <c r="DQ149" s="2"/>
    </row>
    <row r="150" spans="10:121" x14ac:dyDescent="0.25">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19"/>
      <c r="BF150" s="19"/>
      <c r="BG150" s="19"/>
      <c r="BH150" s="19"/>
      <c r="BI150" s="19"/>
      <c r="BJ150" s="19"/>
      <c r="BK150" s="19"/>
      <c r="BL150" s="19"/>
      <c r="BM150" s="19"/>
      <c r="BN150" s="19"/>
      <c r="BO150" s="19"/>
      <c r="BP150" s="19"/>
      <c r="BQ150" s="19"/>
      <c r="BR150" s="26"/>
      <c r="BS150" s="2"/>
      <c r="BT150" s="2"/>
      <c r="BU150" s="2"/>
      <c r="BV150" s="2"/>
      <c r="BW150" s="2"/>
      <c r="BX150" s="2"/>
      <c r="BY150" s="2"/>
      <c r="BZ150" s="2"/>
      <c r="CA150" s="2"/>
      <c r="CB150" s="2"/>
      <c r="CC150" s="2"/>
      <c r="CD150" s="2"/>
      <c r="CE150" s="2"/>
      <c r="CF150" s="2"/>
      <c r="CG150" s="2"/>
      <c r="CH150" s="2"/>
      <c r="CI150" s="2"/>
      <c r="CJ150" s="2"/>
      <c r="CK150" s="2"/>
      <c r="CL150" s="2"/>
      <c r="CM150" s="2"/>
      <c r="CO150" s="2"/>
      <c r="CP150" s="2"/>
      <c r="CQ150" s="2"/>
      <c r="CR150" s="2"/>
      <c r="CS150" s="2"/>
      <c r="CT150" s="2"/>
      <c r="CU150" s="2"/>
      <c r="CV150" s="2"/>
      <c r="CW150" s="2"/>
      <c r="CX150" s="2"/>
      <c r="CY150" s="2"/>
      <c r="CZ150" s="2"/>
      <c r="DA150" s="2"/>
      <c r="DB150" s="2"/>
      <c r="DC150" s="22"/>
      <c r="DD150" s="2"/>
      <c r="DE150" s="2"/>
      <c r="DF150" s="2"/>
      <c r="DG150" s="2"/>
      <c r="DH150" s="2"/>
      <c r="DI150" s="2"/>
      <c r="DJ150" s="2"/>
      <c r="DK150" s="2"/>
      <c r="DL150" s="2"/>
      <c r="DM150" s="2"/>
      <c r="DN150" s="2"/>
      <c r="DO150" s="2"/>
      <c r="DP150" s="2"/>
      <c r="DQ150" s="2"/>
    </row>
    <row r="151" spans="10:121" x14ac:dyDescent="0.25">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19"/>
      <c r="BF151" s="19"/>
      <c r="BG151" s="19"/>
      <c r="BH151" s="19"/>
      <c r="BI151" s="19"/>
      <c r="BJ151" s="19"/>
      <c r="BK151" s="19"/>
      <c r="BL151" s="19"/>
      <c r="BM151" s="19"/>
      <c r="BN151" s="19"/>
      <c r="BO151" s="19"/>
      <c r="BP151" s="19"/>
      <c r="BQ151" s="19"/>
      <c r="BR151" s="26"/>
      <c r="BS151" s="2"/>
      <c r="BT151" s="2"/>
      <c r="BU151" s="2"/>
      <c r="BV151" s="2"/>
      <c r="BW151" s="2"/>
      <c r="BX151" s="2"/>
      <c r="BY151" s="2"/>
      <c r="BZ151" s="2"/>
      <c r="CA151" s="2"/>
      <c r="CB151" s="2"/>
      <c r="CC151" s="2"/>
      <c r="CD151" s="2"/>
      <c r="CE151" s="2"/>
      <c r="CF151" s="2"/>
      <c r="CG151" s="2"/>
      <c r="CH151" s="2"/>
      <c r="CI151" s="2"/>
      <c r="CJ151" s="2"/>
      <c r="CK151" s="2"/>
      <c r="CL151" s="2"/>
      <c r="CM151" s="2"/>
      <c r="CO151" s="2"/>
      <c r="CP151" s="2"/>
      <c r="CQ151" s="2"/>
      <c r="CR151" s="2"/>
      <c r="CS151" s="2"/>
      <c r="CT151" s="2"/>
      <c r="CU151" s="2"/>
      <c r="CV151" s="2"/>
      <c r="CW151" s="2"/>
      <c r="CX151" s="2"/>
      <c r="CY151" s="2"/>
      <c r="CZ151" s="2"/>
      <c r="DA151" s="2"/>
      <c r="DB151" s="2"/>
      <c r="DC151" s="22"/>
      <c r="DD151" s="2"/>
      <c r="DE151" s="2"/>
      <c r="DF151" s="2"/>
      <c r="DG151" s="2"/>
      <c r="DH151" s="2"/>
      <c r="DI151" s="2"/>
      <c r="DJ151" s="2"/>
      <c r="DK151" s="2"/>
      <c r="DL151" s="2"/>
      <c r="DM151" s="2"/>
      <c r="DN151" s="2"/>
      <c r="DO151" s="2"/>
      <c r="DP151" s="2"/>
      <c r="DQ151" s="2"/>
    </row>
    <row r="152" spans="10:121" x14ac:dyDescent="0.25">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19"/>
      <c r="BF152" s="19"/>
      <c r="BG152" s="19"/>
      <c r="BH152" s="19"/>
      <c r="BI152" s="19"/>
      <c r="BJ152" s="19"/>
      <c r="BK152" s="19"/>
      <c r="BL152" s="19"/>
      <c r="BM152" s="19"/>
      <c r="BN152" s="19"/>
      <c r="BO152" s="19"/>
      <c r="BP152" s="19"/>
      <c r="BQ152" s="19"/>
      <c r="BR152" s="26"/>
      <c r="BS152" s="2"/>
      <c r="BT152" s="2"/>
      <c r="BU152" s="2"/>
      <c r="BV152" s="2"/>
      <c r="BW152" s="2"/>
      <c r="BX152" s="2"/>
      <c r="BY152" s="2"/>
      <c r="BZ152" s="2"/>
      <c r="CA152" s="2"/>
      <c r="CB152" s="2"/>
      <c r="CC152" s="2"/>
      <c r="CD152" s="2"/>
      <c r="CE152" s="2"/>
      <c r="CF152" s="2"/>
      <c r="CG152" s="2"/>
      <c r="CH152" s="2"/>
      <c r="CI152" s="2"/>
      <c r="CJ152" s="2"/>
      <c r="CK152" s="2"/>
      <c r="CL152" s="2"/>
      <c r="CM152" s="2"/>
      <c r="CO152" s="2"/>
      <c r="CP152" s="2"/>
      <c r="CQ152" s="2"/>
      <c r="CR152" s="2"/>
      <c r="CS152" s="2"/>
      <c r="CT152" s="2"/>
      <c r="CU152" s="2"/>
      <c r="CV152" s="2"/>
      <c r="CW152" s="2"/>
      <c r="CX152" s="2"/>
      <c r="CY152" s="2"/>
      <c r="CZ152" s="2"/>
      <c r="DA152" s="2"/>
      <c r="DB152" s="2"/>
      <c r="DC152" s="22"/>
      <c r="DD152" s="2"/>
      <c r="DE152" s="2"/>
      <c r="DF152" s="2"/>
      <c r="DG152" s="2"/>
      <c r="DH152" s="2"/>
      <c r="DI152" s="2"/>
      <c r="DJ152" s="2"/>
      <c r="DK152" s="2"/>
      <c r="DL152" s="2"/>
      <c r="DM152" s="2"/>
      <c r="DN152" s="2"/>
      <c r="DO152" s="2"/>
      <c r="DP152" s="2"/>
      <c r="DQ152" s="2"/>
    </row>
    <row r="153" spans="10:121" x14ac:dyDescent="0.25">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19"/>
      <c r="BF153" s="19"/>
      <c r="BG153" s="19"/>
      <c r="BH153" s="19"/>
      <c r="BI153" s="19"/>
      <c r="BJ153" s="19"/>
      <c r="BK153" s="19"/>
      <c r="BL153" s="19"/>
      <c r="BM153" s="19"/>
      <c r="BN153" s="19"/>
      <c r="BO153" s="19"/>
      <c r="BP153" s="19"/>
      <c r="BQ153" s="19"/>
      <c r="BR153" s="26"/>
      <c r="BS153" s="2"/>
      <c r="BT153" s="2"/>
      <c r="BU153" s="2"/>
      <c r="BV153" s="2"/>
      <c r="BW153" s="2"/>
      <c r="BX153" s="2"/>
      <c r="BY153" s="2"/>
      <c r="BZ153" s="2"/>
      <c r="CA153" s="2"/>
      <c r="CB153" s="2"/>
      <c r="CC153" s="2"/>
      <c r="CD153" s="2"/>
      <c r="CE153" s="2"/>
      <c r="CF153" s="2"/>
      <c r="CG153" s="2"/>
      <c r="CH153" s="2"/>
      <c r="CI153" s="2"/>
      <c r="CJ153" s="2"/>
      <c r="CK153" s="2"/>
      <c r="CL153" s="2"/>
      <c r="CM153" s="2"/>
      <c r="CO153" s="2"/>
      <c r="CP153" s="2"/>
      <c r="CQ153" s="2"/>
      <c r="CR153" s="2"/>
      <c r="CS153" s="2"/>
      <c r="CT153" s="2"/>
      <c r="CU153" s="2"/>
      <c r="CV153" s="2"/>
      <c r="CW153" s="2"/>
      <c r="CX153" s="2"/>
      <c r="CY153" s="2"/>
      <c r="CZ153" s="2"/>
      <c r="DA153" s="2"/>
      <c r="DB153" s="2"/>
      <c r="DC153" s="22"/>
      <c r="DD153" s="2"/>
      <c r="DE153" s="2"/>
      <c r="DF153" s="2"/>
      <c r="DG153" s="2"/>
      <c r="DH153" s="2"/>
      <c r="DI153" s="2"/>
      <c r="DJ153" s="2"/>
      <c r="DK153" s="2"/>
      <c r="DL153" s="2"/>
      <c r="DM153" s="2"/>
      <c r="DN153" s="2"/>
      <c r="DO153" s="2"/>
      <c r="DP153" s="2"/>
      <c r="DQ153" s="2"/>
    </row>
    <row r="154" spans="10:121" x14ac:dyDescent="0.25">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19"/>
      <c r="BF154" s="19"/>
      <c r="BG154" s="19"/>
      <c r="BH154" s="19"/>
      <c r="BI154" s="19"/>
      <c r="BJ154" s="19"/>
      <c r="BK154" s="19"/>
      <c r="BL154" s="19"/>
      <c r="BM154" s="19"/>
      <c r="BN154" s="19"/>
      <c r="BO154" s="19"/>
      <c r="BP154" s="19"/>
      <c r="BQ154" s="19"/>
      <c r="BR154" s="26"/>
      <c r="BS154" s="2"/>
      <c r="BT154" s="2"/>
      <c r="BU154" s="2"/>
      <c r="BV154" s="2"/>
      <c r="BW154" s="2"/>
      <c r="BX154" s="2"/>
      <c r="BY154" s="2"/>
      <c r="BZ154" s="2"/>
      <c r="CA154" s="2"/>
      <c r="CB154" s="2"/>
      <c r="CC154" s="2"/>
      <c r="CD154" s="2"/>
      <c r="CE154" s="2"/>
      <c r="CF154" s="2"/>
      <c r="CG154" s="2"/>
      <c r="CH154" s="2"/>
      <c r="CI154" s="2"/>
      <c r="CJ154" s="2"/>
      <c r="CK154" s="2"/>
      <c r="CL154" s="2"/>
      <c r="CM154" s="2"/>
      <c r="CO154" s="2"/>
      <c r="CP154" s="2"/>
      <c r="CQ154" s="2"/>
      <c r="CR154" s="2"/>
      <c r="CS154" s="2"/>
      <c r="CT154" s="2"/>
      <c r="CU154" s="2"/>
      <c r="CV154" s="2"/>
      <c r="CW154" s="2"/>
      <c r="CX154" s="2"/>
      <c r="CY154" s="2"/>
      <c r="CZ154" s="2"/>
      <c r="DA154" s="2"/>
      <c r="DB154" s="2"/>
      <c r="DC154" s="22"/>
      <c r="DD154" s="2"/>
      <c r="DE154" s="2"/>
      <c r="DF154" s="2"/>
      <c r="DG154" s="2"/>
      <c r="DH154" s="2"/>
      <c r="DI154" s="2"/>
      <c r="DJ154" s="2"/>
      <c r="DK154" s="2"/>
      <c r="DL154" s="2"/>
      <c r="DM154" s="2"/>
      <c r="DN154" s="2"/>
      <c r="DO154" s="2"/>
      <c r="DP154" s="2"/>
      <c r="DQ154" s="2"/>
    </row>
    <row r="155" spans="10:121" x14ac:dyDescent="0.25">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19"/>
      <c r="BF155" s="19"/>
      <c r="BG155" s="19"/>
      <c r="BH155" s="19"/>
      <c r="BI155" s="19"/>
      <c r="BJ155" s="19"/>
      <c r="BK155" s="19"/>
      <c r="BL155" s="19"/>
      <c r="BM155" s="19"/>
      <c r="BN155" s="19"/>
      <c r="BO155" s="19"/>
      <c r="BP155" s="19"/>
      <c r="BQ155" s="19"/>
      <c r="BR155" s="26"/>
      <c r="BS155" s="2"/>
      <c r="BT155" s="2"/>
      <c r="BU155" s="2"/>
      <c r="BV155" s="2"/>
      <c r="BW155" s="2"/>
      <c r="BX155" s="2"/>
      <c r="BY155" s="2"/>
      <c r="BZ155" s="2"/>
      <c r="CA155" s="2"/>
      <c r="CB155" s="2"/>
      <c r="CC155" s="2"/>
      <c r="CD155" s="2"/>
      <c r="CE155" s="2"/>
      <c r="CF155" s="2"/>
      <c r="CG155" s="2"/>
      <c r="CH155" s="2"/>
      <c r="CI155" s="2"/>
      <c r="CJ155" s="2"/>
      <c r="CK155" s="2"/>
      <c r="CL155" s="2"/>
      <c r="CM155" s="2"/>
      <c r="CO155" s="2"/>
      <c r="CP155" s="2"/>
      <c r="CQ155" s="2"/>
      <c r="CR155" s="2"/>
      <c r="CS155" s="2"/>
      <c r="CT155" s="2"/>
      <c r="CU155" s="2"/>
      <c r="CV155" s="2"/>
      <c r="CW155" s="2"/>
      <c r="CX155" s="2"/>
      <c r="CY155" s="2"/>
      <c r="CZ155" s="2"/>
      <c r="DA155" s="2"/>
      <c r="DB155" s="2"/>
      <c r="DC155" s="22"/>
      <c r="DD155" s="2"/>
      <c r="DE155" s="2"/>
      <c r="DF155" s="2"/>
      <c r="DG155" s="2"/>
      <c r="DH155" s="2"/>
      <c r="DI155" s="2"/>
      <c r="DJ155" s="2"/>
      <c r="DK155" s="2"/>
      <c r="DL155" s="2"/>
      <c r="DM155" s="2"/>
      <c r="DN155" s="2"/>
      <c r="DO155" s="2"/>
      <c r="DP155" s="2"/>
      <c r="DQ155" s="2"/>
    </row>
    <row r="156" spans="10:121" x14ac:dyDescent="0.25">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19"/>
      <c r="BF156" s="19"/>
      <c r="BG156" s="19"/>
      <c r="BH156" s="19"/>
      <c r="BI156" s="19"/>
      <c r="BJ156" s="19"/>
      <c r="BK156" s="19"/>
      <c r="BL156" s="19"/>
      <c r="BM156" s="19"/>
      <c r="BN156" s="19"/>
      <c r="BO156" s="19"/>
      <c r="BP156" s="19"/>
      <c r="BQ156" s="19"/>
      <c r="BR156" s="26"/>
      <c r="BS156" s="2"/>
      <c r="BT156" s="2"/>
      <c r="BU156" s="2"/>
      <c r="BV156" s="2"/>
      <c r="BW156" s="2"/>
      <c r="BX156" s="2"/>
      <c r="BY156" s="2"/>
      <c r="BZ156" s="2"/>
      <c r="CA156" s="2"/>
      <c r="CB156" s="2"/>
      <c r="CC156" s="2"/>
      <c r="CD156" s="2"/>
      <c r="CE156" s="2"/>
      <c r="CF156" s="2"/>
      <c r="CG156" s="2"/>
      <c r="CH156" s="2"/>
      <c r="CI156" s="2"/>
      <c r="CJ156" s="2"/>
      <c r="CK156" s="2"/>
      <c r="CL156" s="2"/>
      <c r="CM156" s="2"/>
      <c r="CO156" s="2"/>
      <c r="CP156" s="2"/>
      <c r="CQ156" s="2"/>
      <c r="CR156" s="2"/>
      <c r="CS156" s="2"/>
      <c r="CT156" s="2"/>
      <c r="CU156" s="2"/>
      <c r="CV156" s="2"/>
      <c r="CW156" s="2"/>
      <c r="CX156" s="2"/>
      <c r="CY156" s="2"/>
      <c r="CZ156" s="2"/>
      <c r="DA156" s="2"/>
      <c r="DB156" s="2"/>
      <c r="DC156" s="22"/>
      <c r="DD156" s="2"/>
      <c r="DE156" s="2"/>
      <c r="DF156" s="2"/>
      <c r="DG156" s="2"/>
      <c r="DH156" s="2"/>
      <c r="DI156" s="2"/>
      <c r="DJ156" s="2"/>
      <c r="DK156" s="2"/>
      <c r="DL156" s="2"/>
      <c r="DM156" s="2"/>
      <c r="DN156" s="2"/>
      <c r="DO156" s="2"/>
      <c r="DP156" s="2"/>
      <c r="DQ156" s="2"/>
    </row>
    <row r="157" spans="10:121" x14ac:dyDescent="0.25">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19"/>
      <c r="BF157" s="19"/>
      <c r="BG157" s="19"/>
      <c r="BH157" s="19"/>
      <c r="BI157" s="19"/>
      <c r="BJ157" s="19"/>
      <c r="BK157" s="19"/>
      <c r="BL157" s="19"/>
      <c r="BM157" s="19"/>
      <c r="BN157" s="19"/>
      <c r="BO157" s="19"/>
      <c r="BP157" s="19"/>
      <c r="BQ157" s="19"/>
      <c r="BR157" s="26"/>
      <c r="BS157" s="2"/>
      <c r="BT157" s="2"/>
      <c r="BU157" s="2"/>
      <c r="BV157" s="2"/>
      <c r="BW157" s="2"/>
      <c r="BX157" s="2"/>
      <c r="BY157" s="2"/>
      <c r="BZ157" s="2"/>
      <c r="CA157" s="2"/>
      <c r="CB157" s="2"/>
      <c r="CC157" s="2"/>
      <c r="CD157" s="2"/>
      <c r="CE157" s="2"/>
      <c r="CF157" s="2"/>
      <c r="CG157" s="2"/>
      <c r="CH157" s="2"/>
      <c r="CI157" s="2"/>
      <c r="CJ157" s="2"/>
      <c r="CK157" s="2"/>
      <c r="CL157" s="2"/>
      <c r="CM157" s="2"/>
      <c r="CO157" s="2"/>
      <c r="CP157" s="2"/>
      <c r="CQ157" s="2"/>
      <c r="CR157" s="2"/>
      <c r="CS157" s="2"/>
      <c r="CT157" s="2"/>
      <c r="CU157" s="2"/>
      <c r="CV157" s="2"/>
      <c r="CW157" s="2"/>
      <c r="CX157" s="2"/>
      <c r="CY157" s="2"/>
      <c r="CZ157" s="2"/>
      <c r="DA157" s="2"/>
      <c r="DB157" s="2"/>
      <c r="DC157" s="22"/>
      <c r="DD157" s="2"/>
      <c r="DE157" s="2"/>
      <c r="DF157" s="2"/>
      <c r="DG157" s="2"/>
      <c r="DH157" s="2"/>
      <c r="DI157" s="2"/>
      <c r="DJ157" s="2"/>
      <c r="DK157" s="2"/>
      <c r="DL157" s="2"/>
      <c r="DM157" s="2"/>
      <c r="DN157" s="2"/>
      <c r="DO157" s="2"/>
      <c r="DP157" s="2"/>
      <c r="DQ157" s="2"/>
    </row>
    <row r="158" spans="10:121" x14ac:dyDescent="0.25">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19"/>
      <c r="BF158" s="19"/>
      <c r="BG158" s="19"/>
      <c r="BH158" s="19"/>
      <c r="BI158" s="19"/>
      <c r="BJ158" s="19"/>
      <c r="BK158" s="19"/>
      <c r="BL158" s="19"/>
      <c r="BM158" s="19"/>
      <c r="BN158" s="19"/>
      <c r="BO158" s="19"/>
      <c r="BP158" s="19"/>
      <c r="BQ158" s="19"/>
      <c r="BR158" s="26"/>
      <c r="BS158" s="2"/>
      <c r="BT158" s="2"/>
      <c r="BU158" s="2"/>
      <c r="BV158" s="2"/>
      <c r="BW158" s="2"/>
      <c r="BX158" s="2"/>
      <c r="BY158" s="2"/>
      <c r="BZ158" s="2"/>
      <c r="CA158" s="2"/>
      <c r="CB158" s="2"/>
      <c r="CC158" s="2"/>
      <c r="CD158" s="2"/>
      <c r="CE158" s="2"/>
      <c r="CF158" s="2"/>
      <c r="CG158" s="2"/>
      <c r="CH158" s="2"/>
      <c r="CI158" s="2"/>
      <c r="CJ158" s="2"/>
      <c r="CK158" s="2"/>
      <c r="CL158" s="2"/>
      <c r="CM158" s="2"/>
      <c r="CO158" s="2"/>
      <c r="CP158" s="2"/>
      <c r="CQ158" s="2"/>
      <c r="CR158" s="2"/>
      <c r="CS158" s="2"/>
      <c r="CT158" s="2"/>
      <c r="CU158" s="2"/>
      <c r="CV158" s="2"/>
      <c r="CW158" s="2"/>
      <c r="CX158" s="2"/>
      <c r="CY158" s="2"/>
      <c r="CZ158" s="2"/>
      <c r="DA158" s="2"/>
      <c r="DB158" s="2"/>
      <c r="DC158" s="22"/>
      <c r="DD158" s="2"/>
      <c r="DE158" s="2"/>
      <c r="DF158" s="2"/>
      <c r="DG158" s="2"/>
      <c r="DH158" s="2"/>
      <c r="DI158" s="2"/>
      <c r="DJ158" s="2"/>
      <c r="DK158" s="2"/>
      <c r="DL158" s="2"/>
      <c r="DM158" s="2"/>
      <c r="DN158" s="2"/>
      <c r="DO158" s="2"/>
      <c r="DP158" s="2"/>
      <c r="DQ158" s="2"/>
    </row>
    <row r="159" spans="10:121" x14ac:dyDescent="0.25">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19"/>
      <c r="BF159" s="19"/>
      <c r="BG159" s="19"/>
      <c r="BH159" s="19"/>
      <c r="BI159" s="19"/>
      <c r="BJ159" s="19"/>
      <c r="BK159" s="19"/>
      <c r="BL159" s="19"/>
      <c r="BM159" s="19"/>
      <c r="BN159" s="19"/>
      <c r="BO159" s="19"/>
      <c r="BP159" s="19"/>
      <c r="BQ159" s="19"/>
      <c r="BR159" s="26"/>
      <c r="BS159" s="2"/>
      <c r="BT159" s="2"/>
      <c r="BU159" s="2"/>
      <c r="BV159" s="2"/>
      <c r="BW159" s="2"/>
      <c r="BX159" s="2"/>
      <c r="BY159" s="2"/>
      <c r="BZ159" s="2"/>
      <c r="CA159" s="2"/>
      <c r="CB159" s="2"/>
      <c r="CC159" s="2"/>
      <c r="CD159" s="2"/>
      <c r="CE159" s="2"/>
      <c r="CF159" s="2"/>
      <c r="CG159" s="2"/>
      <c r="CH159" s="2"/>
      <c r="CI159" s="2"/>
      <c r="CJ159" s="2"/>
      <c r="CK159" s="2"/>
      <c r="CL159" s="2"/>
      <c r="CM159" s="2"/>
      <c r="CO159" s="2"/>
      <c r="CP159" s="2"/>
      <c r="CQ159" s="2"/>
      <c r="CR159" s="2"/>
      <c r="CS159" s="2"/>
      <c r="CT159" s="2"/>
      <c r="CU159" s="2"/>
      <c r="CV159" s="2"/>
      <c r="CW159" s="2"/>
      <c r="CX159" s="2"/>
      <c r="CY159" s="2"/>
      <c r="CZ159" s="2"/>
      <c r="DA159" s="2"/>
      <c r="DB159" s="2"/>
      <c r="DC159" s="22"/>
      <c r="DD159" s="2"/>
      <c r="DE159" s="2"/>
      <c r="DF159" s="2"/>
      <c r="DG159" s="2"/>
      <c r="DH159" s="2"/>
      <c r="DI159" s="2"/>
      <c r="DJ159" s="2"/>
      <c r="DK159" s="2"/>
      <c r="DL159" s="2"/>
      <c r="DM159" s="2"/>
      <c r="DN159" s="2"/>
      <c r="DO159" s="2"/>
      <c r="DP159" s="2"/>
      <c r="DQ159" s="2"/>
    </row>
    <row r="160" spans="10:121" x14ac:dyDescent="0.25">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19"/>
      <c r="BF160" s="19"/>
      <c r="BG160" s="19"/>
      <c r="BH160" s="19"/>
      <c r="BI160" s="19"/>
      <c r="BJ160" s="19"/>
      <c r="BK160" s="19"/>
      <c r="BL160" s="19"/>
      <c r="BM160" s="19"/>
      <c r="BN160" s="19"/>
      <c r="BO160" s="19"/>
      <c r="BP160" s="19"/>
      <c r="BQ160" s="19"/>
      <c r="BR160" s="26"/>
      <c r="BS160" s="2"/>
      <c r="BT160" s="2"/>
      <c r="BU160" s="2"/>
      <c r="BV160" s="2"/>
      <c r="BW160" s="2"/>
      <c r="BX160" s="2"/>
      <c r="BY160" s="2"/>
      <c r="BZ160" s="2"/>
      <c r="CA160" s="2"/>
      <c r="CB160" s="2"/>
      <c r="CC160" s="2"/>
      <c r="CD160" s="2"/>
      <c r="CE160" s="2"/>
      <c r="CF160" s="2"/>
      <c r="CG160" s="2"/>
      <c r="CH160" s="2"/>
      <c r="CI160" s="2"/>
      <c r="CJ160" s="2"/>
      <c r="CK160" s="2"/>
      <c r="CL160" s="2"/>
      <c r="CM160" s="2"/>
      <c r="CO160" s="2"/>
      <c r="CP160" s="2"/>
      <c r="CQ160" s="2"/>
      <c r="CR160" s="2"/>
      <c r="CS160" s="2"/>
      <c r="CT160" s="2"/>
      <c r="CU160" s="2"/>
      <c r="CV160" s="2"/>
      <c r="CW160" s="2"/>
      <c r="CX160" s="2"/>
      <c r="CY160" s="2"/>
      <c r="CZ160" s="2"/>
      <c r="DA160" s="2"/>
      <c r="DB160" s="2"/>
      <c r="DC160" s="22"/>
      <c r="DD160" s="2"/>
      <c r="DE160" s="2"/>
      <c r="DF160" s="2"/>
      <c r="DG160" s="2"/>
      <c r="DH160" s="2"/>
      <c r="DI160" s="2"/>
      <c r="DJ160" s="2"/>
      <c r="DK160" s="2"/>
      <c r="DL160" s="2"/>
      <c r="DM160" s="2"/>
      <c r="DN160" s="2"/>
      <c r="DO160" s="2"/>
      <c r="DP160" s="2"/>
      <c r="DQ160" s="2"/>
    </row>
    <row r="161" spans="10:121" x14ac:dyDescent="0.25">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19"/>
      <c r="BF161" s="19"/>
      <c r="BG161" s="19"/>
      <c r="BH161" s="19"/>
      <c r="BI161" s="19"/>
      <c r="BJ161" s="19"/>
      <c r="BK161" s="19"/>
      <c r="BL161" s="19"/>
      <c r="BM161" s="19"/>
      <c r="BN161" s="19"/>
      <c r="BO161" s="19"/>
      <c r="BP161" s="19"/>
      <c r="BQ161" s="19"/>
      <c r="BR161" s="26"/>
      <c r="BS161" s="2"/>
      <c r="BT161" s="2"/>
      <c r="BU161" s="2"/>
      <c r="BV161" s="2"/>
      <c r="BW161" s="2"/>
      <c r="BX161" s="2"/>
      <c r="BY161" s="2"/>
      <c r="BZ161" s="2"/>
      <c r="CA161" s="2"/>
      <c r="CB161" s="2"/>
      <c r="CC161" s="2"/>
      <c r="CD161" s="2"/>
      <c r="CE161" s="2"/>
      <c r="CF161" s="2"/>
      <c r="CG161" s="2"/>
      <c r="CH161" s="2"/>
      <c r="CI161" s="2"/>
      <c r="CJ161" s="2"/>
      <c r="CK161" s="2"/>
      <c r="CL161" s="2"/>
      <c r="CM161" s="2"/>
      <c r="CO161" s="2"/>
      <c r="CP161" s="2"/>
      <c r="CQ161" s="2"/>
      <c r="CR161" s="2"/>
      <c r="CS161" s="2"/>
      <c r="CT161" s="2"/>
      <c r="CU161" s="2"/>
      <c r="CV161" s="2"/>
      <c r="CW161" s="2"/>
      <c r="CX161" s="2"/>
      <c r="CY161" s="2"/>
      <c r="CZ161" s="2"/>
      <c r="DA161" s="2"/>
      <c r="DB161" s="2"/>
      <c r="DC161" s="22"/>
      <c r="DD161" s="2"/>
      <c r="DE161" s="2"/>
      <c r="DF161" s="2"/>
      <c r="DG161" s="2"/>
      <c r="DH161" s="2"/>
      <c r="DI161" s="2"/>
      <c r="DJ161" s="2"/>
      <c r="DK161" s="2"/>
      <c r="DL161" s="2"/>
      <c r="DM161" s="2"/>
      <c r="DN161" s="2"/>
      <c r="DO161" s="2"/>
      <c r="DP161" s="2"/>
      <c r="DQ161" s="2"/>
    </row>
    <row r="162" spans="10:121" x14ac:dyDescent="0.25">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19"/>
      <c r="BF162" s="19"/>
      <c r="BG162" s="19"/>
      <c r="BH162" s="19"/>
      <c r="BI162" s="19"/>
      <c r="BJ162" s="19"/>
      <c r="BK162" s="19"/>
      <c r="BL162" s="19"/>
      <c r="BM162" s="19"/>
      <c r="BN162" s="19"/>
      <c r="BO162" s="19"/>
      <c r="BP162" s="19"/>
      <c r="BQ162" s="19"/>
      <c r="BR162" s="26"/>
      <c r="BS162" s="2"/>
      <c r="BT162" s="2"/>
      <c r="BU162" s="2"/>
      <c r="BV162" s="2"/>
      <c r="BW162" s="2"/>
      <c r="BX162" s="2"/>
      <c r="BY162" s="2"/>
      <c r="BZ162" s="2"/>
      <c r="CA162" s="2"/>
      <c r="CB162" s="2"/>
      <c r="CC162" s="2"/>
      <c r="CD162" s="2"/>
      <c r="CE162" s="2"/>
      <c r="CF162" s="2"/>
      <c r="CG162" s="2"/>
      <c r="CH162" s="2"/>
      <c r="CI162" s="2"/>
      <c r="CJ162" s="2"/>
      <c r="CK162" s="2"/>
      <c r="CL162" s="2"/>
      <c r="CM162" s="2"/>
      <c r="CO162" s="2"/>
      <c r="CP162" s="2"/>
      <c r="CQ162" s="2"/>
      <c r="CR162" s="2"/>
      <c r="CS162" s="2"/>
      <c r="CT162" s="2"/>
      <c r="CU162" s="2"/>
      <c r="CV162" s="2"/>
      <c r="CW162" s="2"/>
      <c r="CX162" s="2"/>
      <c r="CY162" s="2"/>
      <c r="CZ162" s="2"/>
      <c r="DA162" s="2"/>
      <c r="DB162" s="2"/>
      <c r="DC162" s="22"/>
      <c r="DD162" s="2"/>
      <c r="DE162" s="2"/>
      <c r="DF162" s="2"/>
      <c r="DG162" s="2"/>
      <c r="DH162" s="2"/>
      <c r="DI162" s="2"/>
      <c r="DJ162" s="2"/>
      <c r="DK162" s="2"/>
      <c r="DL162" s="2"/>
      <c r="DM162" s="2"/>
      <c r="DN162" s="2"/>
      <c r="DO162" s="2"/>
      <c r="DP162" s="2"/>
      <c r="DQ162" s="2"/>
    </row>
    <row r="163" spans="10:121" x14ac:dyDescent="0.25">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19"/>
      <c r="BF163" s="19"/>
      <c r="BG163" s="19"/>
      <c r="BH163" s="19"/>
      <c r="BI163" s="19"/>
      <c r="BJ163" s="19"/>
      <c r="BK163" s="19"/>
      <c r="BL163" s="19"/>
      <c r="BM163" s="19"/>
      <c r="BN163" s="19"/>
      <c r="BO163" s="19"/>
      <c r="BP163" s="19"/>
      <c r="BQ163" s="19"/>
      <c r="BR163" s="26"/>
      <c r="BS163" s="2"/>
      <c r="BT163" s="2"/>
      <c r="BU163" s="2"/>
      <c r="BV163" s="2"/>
      <c r="BW163" s="2"/>
      <c r="BX163" s="2"/>
      <c r="BY163" s="2"/>
      <c r="BZ163" s="2"/>
      <c r="CA163" s="2"/>
      <c r="CB163" s="2"/>
      <c r="CC163" s="2"/>
      <c r="CD163" s="2"/>
      <c r="CE163" s="2"/>
      <c r="CF163" s="2"/>
      <c r="CG163" s="2"/>
      <c r="CH163" s="2"/>
      <c r="CI163" s="2"/>
      <c r="CJ163" s="2"/>
      <c r="CK163" s="2"/>
      <c r="CL163" s="2"/>
      <c r="CM163" s="2"/>
      <c r="CO163" s="2"/>
      <c r="CP163" s="2"/>
      <c r="CQ163" s="2"/>
      <c r="CR163" s="2"/>
      <c r="CS163" s="2"/>
      <c r="CT163" s="2"/>
      <c r="CU163" s="2"/>
      <c r="CV163" s="2"/>
      <c r="CW163" s="2"/>
      <c r="CX163" s="2"/>
      <c r="CY163" s="2"/>
      <c r="CZ163" s="2"/>
      <c r="DA163" s="2"/>
      <c r="DB163" s="2"/>
      <c r="DC163" s="22"/>
      <c r="DD163" s="2"/>
      <c r="DE163" s="2"/>
      <c r="DF163" s="2"/>
      <c r="DG163" s="2"/>
      <c r="DH163" s="2"/>
      <c r="DI163" s="2"/>
      <c r="DJ163" s="2"/>
      <c r="DK163" s="2"/>
      <c r="DL163" s="2"/>
      <c r="DM163" s="2"/>
      <c r="DN163" s="2"/>
      <c r="DO163" s="2"/>
      <c r="DP163" s="2"/>
      <c r="DQ163" s="2"/>
    </row>
    <row r="164" spans="10:121" x14ac:dyDescent="0.25">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19"/>
      <c r="BF164" s="19"/>
      <c r="BG164" s="19"/>
      <c r="BH164" s="19"/>
      <c r="BI164" s="19"/>
      <c r="BJ164" s="19"/>
      <c r="BK164" s="19"/>
      <c r="BL164" s="19"/>
      <c r="BM164" s="19"/>
      <c r="BN164" s="19"/>
      <c r="BO164" s="19"/>
      <c r="BP164" s="19"/>
      <c r="BQ164" s="19"/>
      <c r="BR164" s="26"/>
      <c r="BS164" s="2"/>
      <c r="BT164" s="2"/>
      <c r="BU164" s="2"/>
      <c r="BV164" s="2"/>
      <c r="BW164" s="2"/>
      <c r="BX164" s="2"/>
      <c r="BY164" s="2"/>
      <c r="BZ164" s="2"/>
      <c r="CA164" s="2"/>
      <c r="CB164" s="2"/>
      <c r="CC164" s="2"/>
      <c r="CD164" s="2"/>
      <c r="CE164" s="2"/>
      <c r="CF164" s="2"/>
      <c r="CG164" s="2"/>
      <c r="CH164" s="2"/>
      <c r="CI164" s="2"/>
      <c r="CJ164" s="2"/>
      <c r="CK164" s="2"/>
      <c r="CL164" s="2"/>
      <c r="CM164" s="2"/>
      <c r="CO164" s="2"/>
      <c r="CP164" s="2"/>
      <c r="CQ164" s="2"/>
      <c r="CR164" s="2"/>
      <c r="CS164" s="2"/>
      <c r="CT164" s="2"/>
      <c r="CU164" s="2"/>
      <c r="CV164" s="2"/>
      <c r="CW164" s="2"/>
      <c r="CX164" s="2"/>
      <c r="CY164" s="2"/>
      <c r="CZ164" s="2"/>
      <c r="DA164" s="2"/>
      <c r="DB164" s="2"/>
      <c r="DC164" s="22"/>
      <c r="DD164" s="2"/>
      <c r="DE164" s="2"/>
      <c r="DF164" s="2"/>
      <c r="DG164" s="2"/>
      <c r="DH164" s="2"/>
      <c r="DI164" s="2"/>
      <c r="DJ164" s="2"/>
      <c r="DK164" s="2"/>
      <c r="DL164" s="2"/>
      <c r="DM164" s="2"/>
      <c r="DN164" s="2"/>
      <c r="DO164" s="2"/>
      <c r="DP164" s="2"/>
      <c r="DQ164" s="2"/>
    </row>
    <row r="165" spans="10:121" x14ac:dyDescent="0.25">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19"/>
      <c r="BF165" s="19"/>
      <c r="BG165" s="19"/>
      <c r="BH165" s="19"/>
      <c r="BI165" s="19"/>
      <c r="BJ165" s="19"/>
      <c r="BK165" s="19"/>
      <c r="BL165" s="19"/>
      <c r="BM165" s="19"/>
      <c r="BN165" s="19"/>
      <c r="BO165" s="19"/>
      <c r="BP165" s="19"/>
      <c r="BQ165" s="19"/>
      <c r="BR165" s="26"/>
      <c r="BS165" s="2"/>
      <c r="BT165" s="2"/>
      <c r="BU165" s="2"/>
      <c r="BV165" s="2"/>
      <c r="BW165" s="2"/>
      <c r="BX165" s="2"/>
      <c r="BY165" s="2"/>
      <c r="BZ165" s="2"/>
      <c r="CA165" s="2"/>
      <c r="CB165" s="2"/>
      <c r="CC165" s="2"/>
      <c r="CD165" s="2"/>
      <c r="CE165" s="2"/>
      <c r="CF165" s="2"/>
      <c r="CG165" s="2"/>
      <c r="CH165" s="2"/>
      <c r="CI165" s="2"/>
      <c r="CJ165" s="2"/>
      <c r="CK165" s="2"/>
      <c r="CL165" s="2"/>
      <c r="CM165" s="2"/>
      <c r="CO165" s="2"/>
      <c r="CP165" s="2"/>
      <c r="CQ165" s="2"/>
      <c r="CR165" s="2"/>
      <c r="CS165" s="2"/>
      <c r="CT165" s="2"/>
      <c r="CU165" s="2"/>
      <c r="CV165" s="2"/>
      <c r="CW165" s="2"/>
      <c r="CX165" s="2"/>
      <c r="CY165" s="2"/>
      <c r="CZ165" s="2"/>
      <c r="DA165" s="2"/>
      <c r="DB165" s="2"/>
      <c r="DC165" s="22"/>
      <c r="DD165" s="2"/>
      <c r="DE165" s="2"/>
      <c r="DF165" s="2"/>
      <c r="DG165" s="2"/>
      <c r="DH165" s="2"/>
      <c r="DI165" s="2"/>
      <c r="DJ165" s="2"/>
      <c r="DK165" s="2"/>
      <c r="DL165" s="2"/>
      <c r="DM165" s="2"/>
      <c r="DN165" s="2"/>
      <c r="DO165" s="2"/>
      <c r="DP165" s="2"/>
      <c r="DQ165" s="2"/>
    </row>
    <row r="166" spans="10:121" x14ac:dyDescent="0.25">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19"/>
      <c r="BF166" s="19"/>
      <c r="BG166" s="19"/>
      <c r="BH166" s="19"/>
      <c r="BI166" s="19"/>
      <c r="BJ166" s="19"/>
      <c r="BK166" s="19"/>
      <c r="BL166" s="19"/>
      <c r="BM166" s="19"/>
      <c r="BN166" s="19"/>
      <c r="BO166" s="19"/>
      <c r="BP166" s="19"/>
      <c r="BQ166" s="19"/>
      <c r="BR166" s="26"/>
      <c r="BS166" s="2"/>
      <c r="BT166" s="2"/>
      <c r="BU166" s="2"/>
      <c r="BV166" s="2"/>
      <c r="BW166" s="2"/>
      <c r="BX166" s="2"/>
      <c r="BY166" s="2"/>
      <c r="BZ166" s="2"/>
      <c r="CA166" s="2"/>
      <c r="CB166" s="2"/>
      <c r="CC166" s="2"/>
      <c r="CD166" s="2"/>
      <c r="CE166" s="2"/>
      <c r="CF166" s="2"/>
      <c r="CG166" s="2"/>
      <c r="CH166" s="2"/>
      <c r="CI166" s="2"/>
      <c r="CJ166" s="2"/>
      <c r="CK166" s="2"/>
      <c r="CL166" s="2"/>
      <c r="CM166" s="2"/>
      <c r="CO166" s="2"/>
      <c r="CP166" s="2"/>
      <c r="CQ166" s="2"/>
      <c r="CR166" s="2"/>
      <c r="CS166" s="2"/>
      <c r="CT166" s="2"/>
      <c r="CU166" s="2"/>
      <c r="CV166" s="2"/>
      <c r="CW166" s="2"/>
      <c r="CX166" s="2"/>
      <c r="CY166" s="2"/>
      <c r="CZ166" s="2"/>
      <c r="DA166" s="2"/>
      <c r="DB166" s="2"/>
      <c r="DC166" s="22"/>
      <c r="DD166" s="2"/>
      <c r="DE166" s="2"/>
      <c r="DF166" s="2"/>
      <c r="DG166" s="2"/>
      <c r="DH166" s="2"/>
      <c r="DI166" s="2"/>
      <c r="DJ166" s="2"/>
      <c r="DK166" s="2"/>
      <c r="DL166" s="2"/>
      <c r="DM166" s="2"/>
      <c r="DN166" s="2"/>
      <c r="DO166" s="2"/>
      <c r="DP166" s="2"/>
      <c r="DQ166" s="2"/>
    </row>
    <row r="167" spans="10:121" x14ac:dyDescent="0.25">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19"/>
      <c r="BF167" s="19"/>
      <c r="BG167" s="19"/>
      <c r="BH167" s="19"/>
      <c r="BI167" s="19"/>
      <c r="BJ167" s="19"/>
      <c r="BK167" s="19"/>
      <c r="BL167" s="19"/>
      <c r="BM167" s="19"/>
      <c r="BN167" s="19"/>
      <c r="BO167" s="19"/>
      <c r="BP167" s="19"/>
      <c r="BQ167" s="19"/>
      <c r="BR167" s="26"/>
      <c r="BS167" s="2"/>
      <c r="BT167" s="2"/>
      <c r="BU167" s="2"/>
      <c r="BV167" s="2"/>
      <c r="BW167" s="2"/>
      <c r="BX167" s="2"/>
      <c r="BY167" s="2"/>
      <c r="BZ167" s="2"/>
      <c r="CA167" s="2"/>
      <c r="CB167" s="2"/>
      <c r="CC167" s="2"/>
      <c r="CD167" s="2"/>
      <c r="CE167" s="2"/>
      <c r="CF167" s="2"/>
      <c r="CG167" s="2"/>
      <c r="CH167" s="2"/>
      <c r="CI167" s="2"/>
      <c r="CJ167" s="2"/>
      <c r="CK167" s="2"/>
      <c r="CL167" s="2"/>
      <c r="CM167" s="2"/>
      <c r="CO167" s="2"/>
      <c r="CP167" s="2"/>
      <c r="CQ167" s="2"/>
      <c r="CR167" s="2"/>
      <c r="CS167" s="2"/>
      <c r="CT167" s="2"/>
      <c r="CU167" s="2"/>
      <c r="CV167" s="2"/>
      <c r="CW167" s="2"/>
      <c r="CX167" s="2"/>
      <c r="CY167" s="2"/>
      <c r="CZ167" s="2"/>
      <c r="DA167" s="2"/>
      <c r="DB167" s="2"/>
      <c r="DC167" s="22"/>
      <c r="DD167" s="2"/>
      <c r="DE167" s="2"/>
      <c r="DF167" s="2"/>
      <c r="DG167" s="2"/>
      <c r="DH167" s="2"/>
      <c r="DI167" s="2"/>
      <c r="DJ167" s="2"/>
      <c r="DK167" s="2"/>
      <c r="DL167" s="2"/>
      <c r="DM167" s="2"/>
      <c r="DN167" s="2"/>
      <c r="DO167" s="2"/>
      <c r="DP167" s="2"/>
      <c r="DQ167" s="2"/>
    </row>
    <row r="168" spans="10:121" x14ac:dyDescent="0.25">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19"/>
      <c r="BF168" s="19"/>
      <c r="BG168" s="19"/>
      <c r="BH168" s="19"/>
      <c r="BI168" s="19"/>
      <c r="BJ168" s="19"/>
      <c r="BK168" s="19"/>
      <c r="BL168" s="19"/>
      <c r="BM168" s="19"/>
      <c r="BN168" s="19"/>
      <c r="BO168" s="19"/>
      <c r="BP168" s="19"/>
      <c r="BQ168" s="19"/>
      <c r="BR168" s="26"/>
      <c r="BS168" s="2"/>
      <c r="BT168" s="2"/>
      <c r="BU168" s="2"/>
      <c r="BV168" s="2"/>
      <c r="BW168" s="2"/>
      <c r="BX168" s="2"/>
      <c r="BY168" s="2"/>
      <c r="BZ168" s="2"/>
      <c r="CA168" s="2"/>
      <c r="CB168" s="2"/>
      <c r="CC168" s="2"/>
      <c r="CD168" s="2"/>
      <c r="CE168" s="2"/>
      <c r="CF168" s="2"/>
      <c r="CG168" s="2"/>
      <c r="CH168" s="2"/>
      <c r="CI168" s="2"/>
      <c r="CJ168" s="2"/>
      <c r="CK168" s="2"/>
      <c r="CL168" s="2"/>
      <c r="CM168" s="2"/>
      <c r="CO168" s="2"/>
      <c r="CP168" s="2"/>
      <c r="CQ168" s="2"/>
      <c r="CR168" s="2"/>
      <c r="CS168" s="2"/>
      <c r="CT168" s="2"/>
      <c r="CU168" s="2"/>
      <c r="CV168" s="2"/>
      <c r="CW168" s="2"/>
      <c r="CX168" s="2"/>
      <c r="CY168" s="2"/>
      <c r="CZ168" s="2"/>
      <c r="DA168" s="2"/>
      <c r="DB168" s="2"/>
      <c r="DC168" s="22"/>
      <c r="DD168" s="2"/>
      <c r="DE168" s="2"/>
      <c r="DF168" s="2"/>
      <c r="DG168" s="2"/>
      <c r="DH168" s="2"/>
      <c r="DI168" s="2"/>
      <c r="DJ168" s="2"/>
      <c r="DK168" s="2"/>
      <c r="DL168" s="2"/>
      <c r="DM168" s="2"/>
      <c r="DN168" s="2"/>
      <c r="DO168" s="2"/>
      <c r="DP168" s="2"/>
      <c r="DQ168" s="2"/>
    </row>
    <row r="169" spans="10:121" x14ac:dyDescent="0.25">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19"/>
      <c r="BF169" s="19"/>
      <c r="BG169" s="19"/>
      <c r="BH169" s="19"/>
      <c r="BI169" s="19"/>
      <c r="BJ169" s="19"/>
      <c r="BK169" s="19"/>
      <c r="BL169" s="19"/>
      <c r="BM169" s="19"/>
      <c r="BN169" s="19"/>
      <c r="BO169" s="19"/>
      <c r="BP169" s="19"/>
      <c r="BQ169" s="19"/>
      <c r="BR169" s="26"/>
      <c r="BS169" s="2"/>
      <c r="BT169" s="2"/>
      <c r="BU169" s="2"/>
      <c r="BV169" s="2"/>
      <c r="BW169" s="2"/>
      <c r="BX169" s="2"/>
      <c r="BY169" s="2"/>
      <c r="BZ169" s="2"/>
      <c r="CA169" s="2"/>
      <c r="CB169" s="2"/>
      <c r="CC169" s="2"/>
      <c r="CD169" s="2"/>
      <c r="CE169" s="2"/>
      <c r="CF169" s="2"/>
      <c r="CG169" s="2"/>
      <c r="CH169" s="2"/>
      <c r="CI169" s="2"/>
      <c r="CJ169" s="2"/>
      <c r="CK169" s="2"/>
      <c r="CL169" s="2"/>
      <c r="CM169" s="2"/>
      <c r="CO169" s="2"/>
      <c r="CP169" s="2"/>
      <c r="CQ169" s="2"/>
      <c r="CR169" s="2"/>
      <c r="CS169" s="2"/>
      <c r="CT169" s="2"/>
      <c r="CU169" s="2"/>
      <c r="CV169" s="2"/>
      <c r="CW169" s="2"/>
      <c r="CX169" s="2"/>
      <c r="CY169" s="2"/>
      <c r="CZ169" s="2"/>
      <c r="DA169" s="2"/>
      <c r="DB169" s="2"/>
      <c r="DC169" s="22"/>
      <c r="DD169" s="2"/>
      <c r="DE169" s="2"/>
      <c r="DF169" s="2"/>
      <c r="DG169" s="2"/>
      <c r="DH169" s="2"/>
      <c r="DI169" s="2"/>
      <c r="DJ169" s="2"/>
      <c r="DK169" s="2"/>
      <c r="DL169" s="2"/>
      <c r="DM169" s="2"/>
      <c r="DN169" s="2"/>
      <c r="DO169" s="2"/>
      <c r="DP169" s="2"/>
      <c r="DQ169" s="2"/>
    </row>
    <row r="170" spans="10:121" x14ac:dyDescent="0.25">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19"/>
      <c r="BF170" s="19"/>
      <c r="BG170" s="19"/>
      <c r="BH170" s="19"/>
      <c r="BI170" s="19"/>
      <c r="BJ170" s="19"/>
      <c r="BK170" s="19"/>
      <c r="BL170" s="19"/>
      <c r="BM170" s="19"/>
      <c r="BN170" s="19"/>
      <c r="BO170" s="19"/>
      <c r="BP170" s="19"/>
      <c r="BQ170" s="19"/>
      <c r="BR170" s="26"/>
      <c r="BS170" s="2"/>
      <c r="BT170" s="2"/>
      <c r="BU170" s="2"/>
      <c r="BV170" s="2"/>
      <c r="BW170" s="2"/>
      <c r="BX170" s="2"/>
      <c r="BY170" s="2"/>
      <c r="BZ170" s="2"/>
      <c r="CA170" s="2"/>
      <c r="CB170" s="2"/>
      <c r="CC170" s="2"/>
      <c r="CD170" s="2"/>
      <c r="CE170" s="2"/>
      <c r="CF170" s="2"/>
      <c r="CG170" s="2"/>
      <c r="CH170" s="2"/>
      <c r="CI170" s="2"/>
      <c r="CJ170" s="2"/>
      <c r="CK170" s="2"/>
      <c r="CL170" s="2"/>
      <c r="CM170" s="2"/>
      <c r="CO170" s="2"/>
      <c r="CP170" s="2"/>
      <c r="CQ170" s="2"/>
      <c r="CR170" s="2"/>
      <c r="CS170" s="2"/>
      <c r="CT170" s="2"/>
      <c r="CU170" s="2"/>
      <c r="CV170" s="2"/>
      <c r="CW170" s="2"/>
      <c r="CX170" s="2"/>
      <c r="CY170" s="2"/>
      <c r="CZ170" s="2"/>
      <c r="DA170" s="2"/>
      <c r="DB170" s="2"/>
      <c r="DC170" s="22"/>
      <c r="DD170" s="2"/>
      <c r="DE170" s="2"/>
      <c r="DF170" s="2"/>
      <c r="DG170" s="2"/>
      <c r="DH170" s="2"/>
      <c r="DI170" s="2"/>
      <c r="DJ170" s="2"/>
      <c r="DK170" s="2"/>
      <c r="DL170" s="2"/>
      <c r="DM170" s="2"/>
      <c r="DN170" s="2"/>
      <c r="DO170" s="2"/>
      <c r="DP170" s="2"/>
      <c r="DQ170" s="2"/>
    </row>
    <row r="171" spans="10:121" x14ac:dyDescent="0.25">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19"/>
      <c r="BF171" s="19"/>
      <c r="BG171" s="19"/>
      <c r="BH171" s="19"/>
      <c r="BI171" s="19"/>
      <c r="BJ171" s="19"/>
      <c r="BK171" s="19"/>
      <c r="BL171" s="19"/>
      <c r="BM171" s="19"/>
      <c r="BN171" s="19"/>
      <c r="BO171" s="19"/>
      <c r="BP171" s="19"/>
      <c r="BQ171" s="19"/>
      <c r="BR171" s="26"/>
      <c r="BS171" s="2"/>
      <c r="BT171" s="2"/>
      <c r="BU171" s="2"/>
      <c r="BV171" s="2"/>
      <c r="BW171" s="2"/>
      <c r="BX171" s="2"/>
      <c r="BY171" s="2"/>
      <c r="BZ171" s="2"/>
      <c r="CA171" s="2"/>
      <c r="CB171" s="2"/>
      <c r="CC171" s="2"/>
      <c r="CD171" s="2"/>
      <c r="CE171" s="2"/>
      <c r="CF171" s="2"/>
      <c r="CG171" s="2"/>
      <c r="CH171" s="2"/>
      <c r="CI171" s="2"/>
      <c r="CJ171" s="2"/>
      <c r="CK171" s="2"/>
      <c r="CL171" s="2"/>
      <c r="CM171" s="2"/>
      <c r="CO171" s="2"/>
      <c r="CP171" s="2"/>
      <c r="CQ171" s="2"/>
      <c r="CR171" s="2"/>
      <c r="CS171" s="2"/>
      <c r="CT171" s="2"/>
      <c r="CU171" s="2"/>
      <c r="CV171" s="2"/>
      <c r="CW171" s="2"/>
      <c r="CX171" s="2"/>
      <c r="CY171" s="2"/>
      <c r="CZ171" s="2"/>
      <c r="DA171" s="2"/>
      <c r="DB171" s="2"/>
      <c r="DC171" s="22"/>
      <c r="DD171" s="2"/>
      <c r="DE171" s="2"/>
      <c r="DF171" s="2"/>
      <c r="DG171" s="2"/>
      <c r="DH171" s="2"/>
      <c r="DI171" s="2"/>
      <c r="DJ171" s="2"/>
      <c r="DK171" s="2"/>
      <c r="DL171" s="2"/>
      <c r="DM171" s="2"/>
      <c r="DN171" s="2"/>
      <c r="DO171" s="2"/>
      <c r="DP171" s="2"/>
      <c r="DQ171" s="2"/>
    </row>
    <row r="172" spans="10:121" x14ac:dyDescent="0.25">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19"/>
      <c r="BF172" s="19"/>
      <c r="BG172" s="19"/>
      <c r="BH172" s="19"/>
      <c r="BI172" s="19"/>
      <c r="BJ172" s="19"/>
      <c r="BK172" s="19"/>
      <c r="BL172" s="19"/>
      <c r="BM172" s="19"/>
      <c r="BN172" s="19"/>
      <c r="BO172" s="19"/>
      <c r="BP172" s="19"/>
      <c r="BQ172" s="19"/>
      <c r="BR172" s="26"/>
      <c r="BS172" s="2"/>
      <c r="BT172" s="2"/>
      <c r="BU172" s="2"/>
      <c r="BV172" s="2"/>
      <c r="BW172" s="2"/>
      <c r="BX172" s="2"/>
      <c r="BY172" s="2"/>
      <c r="BZ172" s="2"/>
      <c r="CA172" s="2"/>
      <c r="CB172" s="2"/>
      <c r="CC172" s="2"/>
      <c r="CD172" s="2"/>
      <c r="CE172" s="2"/>
      <c r="CF172" s="2"/>
      <c r="CG172" s="2"/>
      <c r="CH172" s="2"/>
      <c r="CI172" s="2"/>
      <c r="CJ172" s="2"/>
      <c r="CK172" s="2"/>
      <c r="CL172" s="2"/>
      <c r="CM172" s="2"/>
      <c r="CO172" s="2"/>
      <c r="CP172" s="2"/>
      <c r="CQ172" s="2"/>
      <c r="CR172" s="2"/>
      <c r="CS172" s="2"/>
      <c r="CT172" s="2"/>
      <c r="CU172" s="2"/>
      <c r="CV172" s="2"/>
      <c r="CW172" s="2"/>
      <c r="CX172" s="2"/>
      <c r="CY172" s="2"/>
      <c r="CZ172" s="2"/>
      <c r="DA172" s="2"/>
      <c r="DB172" s="2"/>
      <c r="DC172" s="22"/>
      <c r="DD172" s="2"/>
      <c r="DE172" s="2"/>
      <c r="DF172" s="2"/>
      <c r="DG172" s="2"/>
      <c r="DH172" s="2"/>
      <c r="DI172" s="2"/>
      <c r="DJ172" s="2"/>
      <c r="DK172" s="2"/>
      <c r="DL172" s="2"/>
      <c r="DM172" s="2"/>
      <c r="DN172" s="2"/>
      <c r="DO172" s="2"/>
      <c r="DP172" s="2"/>
      <c r="DQ172" s="2"/>
    </row>
    <row r="173" spans="10:121" x14ac:dyDescent="0.25">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19"/>
      <c r="BF173" s="19"/>
      <c r="BG173" s="19"/>
      <c r="BH173" s="19"/>
      <c r="BI173" s="19"/>
      <c r="BJ173" s="19"/>
      <c r="BK173" s="19"/>
      <c r="BL173" s="19"/>
      <c r="BM173" s="19"/>
      <c r="BN173" s="19"/>
      <c r="BO173" s="19"/>
      <c r="BP173" s="19"/>
      <c r="BQ173" s="19"/>
      <c r="BR173" s="26"/>
      <c r="BS173" s="2"/>
      <c r="BT173" s="2"/>
      <c r="BU173" s="2"/>
      <c r="BV173" s="2"/>
      <c r="BW173" s="2"/>
      <c r="BX173" s="2"/>
      <c r="BY173" s="2"/>
      <c r="BZ173" s="2"/>
      <c r="CA173" s="2"/>
      <c r="CB173" s="2"/>
      <c r="CC173" s="2"/>
      <c r="CD173" s="2"/>
      <c r="CE173" s="2"/>
      <c r="CF173" s="2"/>
      <c r="CG173" s="2"/>
      <c r="CH173" s="2"/>
      <c r="CI173" s="2"/>
      <c r="CJ173" s="2"/>
      <c r="CK173" s="2"/>
      <c r="CL173" s="2"/>
      <c r="CM173" s="2"/>
      <c r="CO173" s="2"/>
      <c r="CP173" s="2"/>
      <c r="CQ173" s="2"/>
      <c r="CR173" s="2"/>
      <c r="CS173" s="2"/>
      <c r="CT173" s="2"/>
      <c r="CU173" s="2"/>
      <c r="CV173" s="2"/>
      <c r="CW173" s="2"/>
      <c r="CX173" s="2"/>
      <c r="CY173" s="2"/>
      <c r="CZ173" s="2"/>
      <c r="DA173" s="2"/>
      <c r="DB173" s="2"/>
      <c r="DC173" s="22"/>
      <c r="DD173" s="2"/>
      <c r="DE173" s="2"/>
      <c r="DF173" s="2"/>
      <c r="DG173" s="2"/>
      <c r="DH173" s="2"/>
      <c r="DI173" s="2"/>
      <c r="DJ173" s="2"/>
      <c r="DK173" s="2"/>
      <c r="DL173" s="2"/>
      <c r="DM173" s="2"/>
      <c r="DN173" s="2"/>
      <c r="DO173" s="2"/>
      <c r="DP173" s="2"/>
      <c r="DQ173" s="2"/>
    </row>
    <row r="174" spans="10:121" x14ac:dyDescent="0.25">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19"/>
      <c r="BF174" s="19"/>
      <c r="BG174" s="19"/>
      <c r="BH174" s="19"/>
      <c r="BI174" s="19"/>
      <c r="BJ174" s="19"/>
      <c r="BK174" s="19"/>
      <c r="BL174" s="19"/>
      <c r="BM174" s="19"/>
      <c r="BN174" s="19"/>
      <c r="BO174" s="19"/>
      <c r="BP174" s="19"/>
      <c r="BQ174" s="19"/>
      <c r="BR174" s="26"/>
      <c r="BS174" s="2"/>
      <c r="BT174" s="2"/>
      <c r="BU174" s="2"/>
      <c r="BV174" s="2"/>
      <c r="BW174" s="2"/>
      <c r="BX174" s="2"/>
      <c r="BY174" s="2"/>
      <c r="BZ174" s="2"/>
      <c r="CA174" s="2"/>
      <c r="CB174" s="2"/>
      <c r="CC174" s="2"/>
      <c r="CD174" s="2"/>
      <c r="CE174" s="2"/>
      <c r="CF174" s="2"/>
      <c r="CG174" s="2"/>
      <c r="CH174" s="2"/>
      <c r="CI174" s="2"/>
      <c r="CJ174" s="2"/>
      <c r="CK174" s="2"/>
      <c r="CL174" s="2"/>
      <c r="CM174" s="2"/>
      <c r="CO174" s="2"/>
      <c r="CP174" s="2"/>
      <c r="CQ174" s="2"/>
      <c r="CR174" s="2"/>
      <c r="CS174" s="2"/>
      <c r="CT174" s="2"/>
      <c r="CU174" s="2"/>
      <c r="CV174" s="2"/>
      <c r="CW174" s="2"/>
      <c r="CX174" s="2"/>
      <c r="CY174" s="2"/>
      <c r="CZ174" s="2"/>
      <c r="DA174" s="2"/>
      <c r="DB174" s="2"/>
      <c r="DC174" s="22"/>
      <c r="DD174" s="2"/>
      <c r="DE174" s="2"/>
      <c r="DF174" s="2"/>
      <c r="DG174" s="2"/>
      <c r="DH174" s="2"/>
      <c r="DI174" s="2"/>
      <c r="DJ174" s="2"/>
      <c r="DK174" s="2"/>
      <c r="DL174" s="2"/>
      <c r="DM174" s="2"/>
      <c r="DN174" s="2"/>
      <c r="DO174" s="2"/>
      <c r="DP174" s="2"/>
      <c r="DQ174" s="2"/>
    </row>
    <row r="175" spans="10:121" x14ac:dyDescent="0.25">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19"/>
      <c r="BF175" s="19"/>
      <c r="BG175" s="19"/>
      <c r="BH175" s="19"/>
      <c r="BI175" s="19"/>
      <c r="BJ175" s="19"/>
      <c r="BK175" s="19"/>
      <c r="BL175" s="19"/>
      <c r="BM175" s="19"/>
      <c r="BN175" s="19"/>
      <c r="BO175" s="19"/>
      <c r="BP175" s="19"/>
      <c r="BQ175" s="19"/>
      <c r="BR175" s="26"/>
      <c r="BS175" s="2"/>
      <c r="BT175" s="2"/>
      <c r="BU175" s="2"/>
      <c r="BV175" s="2"/>
      <c r="BW175" s="2"/>
      <c r="BX175" s="2"/>
      <c r="BY175" s="2"/>
      <c r="BZ175" s="2"/>
      <c r="CA175" s="2"/>
      <c r="CB175" s="2"/>
      <c r="CC175" s="2"/>
      <c r="CD175" s="2"/>
      <c r="CE175" s="2"/>
      <c r="CF175" s="2"/>
      <c r="CG175" s="2"/>
      <c r="CH175" s="2"/>
      <c r="CI175" s="2"/>
      <c r="CJ175" s="2"/>
      <c r="CK175" s="2"/>
      <c r="CL175" s="2"/>
      <c r="CM175" s="2"/>
      <c r="CO175" s="2"/>
      <c r="CP175" s="2"/>
      <c r="CQ175" s="2"/>
      <c r="CR175" s="2"/>
      <c r="CS175" s="2"/>
      <c r="CT175" s="2"/>
      <c r="CU175" s="2"/>
      <c r="CV175" s="2"/>
      <c r="CW175" s="2"/>
      <c r="CX175" s="2"/>
      <c r="CY175" s="2"/>
      <c r="CZ175" s="2"/>
      <c r="DA175" s="2"/>
      <c r="DB175" s="2"/>
      <c r="DC175" s="22"/>
      <c r="DD175" s="2"/>
      <c r="DE175" s="2"/>
      <c r="DF175" s="2"/>
      <c r="DG175" s="2"/>
      <c r="DH175" s="2"/>
      <c r="DI175" s="2"/>
      <c r="DJ175" s="2"/>
      <c r="DK175" s="2"/>
      <c r="DL175" s="2"/>
      <c r="DM175" s="2"/>
      <c r="DN175" s="2"/>
      <c r="DO175" s="2"/>
      <c r="DP175" s="2"/>
      <c r="DQ175" s="2"/>
    </row>
    <row r="176" spans="10:121" x14ac:dyDescent="0.25">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19"/>
      <c r="BF176" s="19"/>
      <c r="BG176" s="19"/>
      <c r="BH176" s="19"/>
      <c r="BI176" s="19"/>
      <c r="BJ176" s="19"/>
      <c r="BK176" s="19"/>
      <c r="BL176" s="19"/>
      <c r="BM176" s="19"/>
      <c r="BN176" s="19"/>
      <c r="BO176" s="19"/>
      <c r="BP176" s="19"/>
      <c r="BQ176" s="19"/>
      <c r="BR176" s="26"/>
      <c r="BS176" s="2"/>
      <c r="BT176" s="2"/>
      <c r="BU176" s="2"/>
      <c r="BV176" s="2"/>
      <c r="BW176" s="2"/>
      <c r="BX176" s="2"/>
      <c r="BY176" s="2"/>
      <c r="BZ176" s="2"/>
      <c r="CA176" s="2"/>
      <c r="CB176" s="2"/>
      <c r="CC176" s="2"/>
      <c r="CD176" s="2"/>
      <c r="CE176" s="2"/>
      <c r="CF176" s="2"/>
      <c r="CG176" s="2"/>
      <c r="CH176" s="2"/>
      <c r="CI176" s="2"/>
      <c r="CJ176" s="2"/>
      <c r="CK176" s="2"/>
      <c r="CL176" s="2"/>
      <c r="CM176" s="2"/>
      <c r="CO176" s="2"/>
      <c r="CP176" s="2"/>
      <c r="CQ176" s="2"/>
      <c r="CR176" s="2"/>
      <c r="CS176" s="2"/>
      <c r="CT176" s="2"/>
      <c r="CU176" s="2"/>
      <c r="CV176" s="2"/>
      <c r="CW176" s="2"/>
      <c r="CX176" s="2"/>
      <c r="CY176" s="2"/>
      <c r="CZ176" s="2"/>
      <c r="DA176" s="2"/>
      <c r="DB176" s="2"/>
      <c r="DC176" s="22"/>
      <c r="DD176" s="2"/>
      <c r="DE176" s="2"/>
      <c r="DF176" s="2"/>
      <c r="DG176" s="2"/>
      <c r="DH176" s="2"/>
      <c r="DI176" s="2"/>
      <c r="DJ176" s="2"/>
      <c r="DK176" s="2"/>
      <c r="DL176" s="2"/>
      <c r="DM176" s="2"/>
      <c r="DN176" s="2"/>
      <c r="DO176" s="2"/>
      <c r="DP176" s="2"/>
      <c r="DQ176" s="2"/>
    </row>
    <row r="177" spans="10:121" x14ac:dyDescent="0.25">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19"/>
      <c r="BF177" s="19"/>
      <c r="BG177" s="19"/>
      <c r="BH177" s="19"/>
      <c r="BI177" s="19"/>
      <c r="BJ177" s="19"/>
      <c r="BK177" s="19"/>
      <c r="BL177" s="19"/>
      <c r="BM177" s="19"/>
      <c r="BN177" s="19"/>
      <c r="BO177" s="19"/>
      <c r="BP177" s="19"/>
      <c r="BQ177" s="19"/>
      <c r="BR177" s="26"/>
      <c r="BS177" s="2"/>
      <c r="BT177" s="2"/>
      <c r="BU177" s="2"/>
      <c r="BV177" s="2"/>
      <c r="BW177" s="2"/>
      <c r="BX177" s="2"/>
      <c r="BY177" s="2"/>
      <c r="BZ177" s="2"/>
      <c r="CA177" s="2"/>
      <c r="CB177" s="2"/>
      <c r="CC177" s="2"/>
      <c r="CD177" s="2"/>
      <c r="CE177" s="2"/>
      <c r="CF177" s="2"/>
      <c r="CG177" s="2"/>
      <c r="CH177" s="2"/>
      <c r="CI177" s="2"/>
      <c r="CJ177" s="2"/>
      <c r="CK177" s="2"/>
      <c r="CL177" s="2"/>
      <c r="CM177" s="2"/>
      <c r="CO177" s="2"/>
      <c r="CP177" s="2"/>
      <c r="CQ177" s="2"/>
      <c r="CR177" s="2"/>
      <c r="CS177" s="2"/>
      <c r="CT177" s="2"/>
      <c r="CU177" s="2"/>
      <c r="CV177" s="2"/>
      <c r="CW177" s="2"/>
      <c r="CX177" s="2"/>
      <c r="CY177" s="2"/>
      <c r="CZ177" s="2"/>
      <c r="DA177" s="2"/>
      <c r="DB177" s="2"/>
      <c r="DC177" s="22"/>
      <c r="DD177" s="2"/>
      <c r="DE177" s="2"/>
      <c r="DF177" s="2"/>
      <c r="DG177" s="2"/>
      <c r="DH177" s="2"/>
      <c r="DI177" s="2"/>
      <c r="DJ177" s="2"/>
      <c r="DK177" s="2"/>
      <c r="DL177" s="2"/>
      <c r="DM177" s="2"/>
      <c r="DN177" s="2"/>
      <c r="DO177" s="2"/>
      <c r="DP177" s="2"/>
      <c r="DQ177" s="2"/>
    </row>
    <row r="178" spans="10:121" x14ac:dyDescent="0.25">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19"/>
      <c r="BF178" s="19"/>
      <c r="BG178" s="19"/>
      <c r="BH178" s="19"/>
      <c r="BI178" s="19"/>
      <c r="BJ178" s="19"/>
      <c r="BK178" s="19"/>
      <c r="BL178" s="19"/>
      <c r="BM178" s="19"/>
      <c r="BN178" s="19"/>
      <c r="BO178" s="19"/>
      <c r="BP178" s="19"/>
      <c r="BQ178" s="19"/>
      <c r="BR178" s="26"/>
      <c r="BS178" s="2"/>
      <c r="BT178" s="2"/>
      <c r="BU178" s="2"/>
      <c r="BV178" s="2"/>
      <c r="BW178" s="2"/>
      <c r="BX178" s="2"/>
      <c r="BY178" s="2"/>
      <c r="BZ178" s="2"/>
      <c r="CA178" s="2"/>
      <c r="CB178" s="2"/>
      <c r="CC178" s="2"/>
      <c r="CD178" s="2"/>
      <c r="CE178" s="2"/>
      <c r="CF178" s="2"/>
      <c r="CG178" s="2"/>
      <c r="CH178" s="2"/>
      <c r="CI178" s="2"/>
      <c r="CJ178" s="2"/>
      <c r="CK178" s="2"/>
      <c r="CL178" s="2"/>
      <c r="CM178" s="2"/>
      <c r="CO178" s="2"/>
      <c r="CP178" s="2"/>
      <c r="CQ178" s="2"/>
      <c r="CR178" s="2"/>
      <c r="CS178" s="2"/>
      <c r="CT178" s="2"/>
      <c r="CU178" s="2"/>
      <c r="CV178" s="2"/>
      <c r="CW178" s="2"/>
      <c r="CX178" s="2"/>
      <c r="CY178" s="2"/>
      <c r="CZ178" s="2"/>
      <c r="DA178" s="2"/>
      <c r="DB178" s="2"/>
      <c r="DC178" s="22"/>
      <c r="DD178" s="2"/>
      <c r="DE178" s="2"/>
      <c r="DF178" s="2"/>
      <c r="DG178" s="2"/>
      <c r="DH178" s="2"/>
      <c r="DI178" s="2"/>
      <c r="DJ178" s="2"/>
      <c r="DK178" s="2"/>
      <c r="DL178" s="2"/>
      <c r="DM178" s="2"/>
      <c r="DN178" s="2"/>
      <c r="DO178" s="2"/>
      <c r="DP178" s="2"/>
      <c r="DQ178" s="2"/>
    </row>
    <row r="179" spans="10:121" x14ac:dyDescent="0.25">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19"/>
      <c r="BF179" s="19"/>
      <c r="BG179" s="19"/>
      <c r="BH179" s="19"/>
      <c r="BI179" s="19"/>
      <c r="BJ179" s="19"/>
      <c r="BK179" s="19"/>
      <c r="BL179" s="19"/>
      <c r="BM179" s="19"/>
      <c r="BN179" s="19"/>
      <c r="BO179" s="19"/>
      <c r="BP179" s="19"/>
      <c r="BQ179" s="19"/>
      <c r="BR179" s="26"/>
      <c r="BS179" s="2"/>
      <c r="BT179" s="2"/>
      <c r="BU179" s="2"/>
      <c r="BV179" s="2"/>
      <c r="BW179" s="2"/>
      <c r="BX179" s="2"/>
      <c r="BY179" s="2"/>
      <c r="BZ179" s="2"/>
      <c r="CA179" s="2"/>
      <c r="CB179" s="2"/>
      <c r="CC179" s="2"/>
      <c r="CD179" s="2"/>
      <c r="CE179" s="2"/>
      <c r="CF179" s="2"/>
      <c r="CG179" s="2"/>
      <c r="CH179" s="2"/>
      <c r="CI179" s="2"/>
      <c r="CJ179" s="2"/>
      <c r="CK179" s="2"/>
      <c r="CL179" s="2"/>
      <c r="CM179" s="2"/>
      <c r="CO179" s="2"/>
      <c r="CP179" s="2"/>
      <c r="CQ179" s="2"/>
      <c r="CR179" s="2"/>
      <c r="CS179" s="2"/>
      <c r="CT179" s="2"/>
      <c r="CU179" s="2"/>
      <c r="CV179" s="2"/>
      <c r="CW179" s="2"/>
      <c r="CX179" s="2"/>
      <c r="CY179" s="2"/>
      <c r="CZ179" s="2"/>
      <c r="DA179" s="2"/>
      <c r="DB179" s="2"/>
      <c r="DC179" s="22"/>
      <c r="DD179" s="2"/>
      <c r="DE179" s="2"/>
      <c r="DF179" s="2"/>
      <c r="DG179" s="2"/>
      <c r="DH179" s="2"/>
      <c r="DI179" s="2"/>
      <c r="DJ179" s="2"/>
      <c r="DK179" s="2"/>
      <c r="DL179" s="2"/>
      <c r="DM179" s="2"/>
      <c r="DN179" s="2"/>
      <c r="DO179" s="2"/>
      <c r="DP179" s="2"/>
      <c r="DQ179" s="2"/>
    </row>
    <row r="180" spans="10:121" x14ac:dyDescent="0.25">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19"/>
      <c r="BF180" s="19"/>
      <c r="BG180" s="19"/>
      <c r="BH180" s="19"/>
      <c r="BI180" s="19"/>
      <c r="BJ180" s="19"/>
      <c r="BK180" s="19"/>
      <c r="BL180" s="19"/>
      <c r="BM180" s="19"/>
      <c r="BN180" s="19"/>
      <c r="BO180" s="19"/>
      <c r="BP180" s="19"/>
      <c r="BQ180" s="19"/>
      <c r="BR180" s="26"/>
      <c r="BS180" s="2"/>
      <c r="BT180" s="2"/>
      <c r="BU180" s="2"/>
      <c r="BV180" s="2"/>
      <c r="BW180" s="2"/>
      <c r="BX180" s="2"/>
      <c r="BY180" s="2"/>
      <c r="BZ180" s="2"/>
      <c r="CA180" s="2"/>
      <c r="CB180" s="2"/>
      <c r="CC180" s="2"/>
      <c r="CD180" s="2"/>
      <c r="CE180" s="2"/>
      <c r="CF180" s="2"/>
      <c r="CG180" s="2"/>
      <c r="CH180" s="2"/>
      <c r="CI180" s="2"/>
      <c r="CJ180" s="2"/>
      <c r="CK180" s="2"/>
      <c r="CL180" s="2"/>
      <c r="CM180" s="2"/>
      <c r="CO180" s="2"/>
      <c r="CP180" s="2"/>
      <c r="CQ180" s="2"/>
      <c r="CR180" s="2"/>
      <c r="CS180" s="2"/>
      <c r="CT180" s="2"/>
      <c r="CU180" s="2"/>
      <c r="CV180" s="2"/>
      <c r="CW180" s="2"/>
      <c r="CX180" s="2"/>
      <c r="CY180" s="2"/>
      <c r="CZ180" s="2"/>
      <c r="DA180" s="2"/>
      <c r="DB180" s="2"/>
      <c r="DC180" s="22"/>
      <c r="DD180" s="2"/>
      <c r="DE180" s="2"/>
      <c r="DF180" s="2"/>
      <c r="DG180" s="2"/>
      <c r="DH180" s="2"/>
      <c r="DI180" s="2"/>
      <c r="DJ180" s="2"/>
      <c r="DK180" s="2"/>
      <c r="DL180" s="2"/>
      <c r="DM180" s="2"/>
      <c r="DN180" s="2"/>
      <c r="DO180" s="2"/>
      <c r="DP180" s="2"/>
      <c r="DQ180" s="2"/>
    </row>
    <row r="181" spans="10:121" x14ac:dyDescent="0.25">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19"/>
      <c r="BF181" s="19"/>
      <c r="BG181" s="19"/>
      <c r="BH181" s="19"/>
      <c r="BI181" s="19"/>
      <c r="BJ181" s="19"/>
      <c r="BK181" s="19"/>
      <c r="BL181" s="19"/>
      <c r="BM181" s="19"/>
      <c r="BN181" s="19"/>
      <c r="BO181" s="19"/>
      <c r="BP181" s="19"/>
      <c r="BQ181" s="19"/>
      <c r="BR181" s="26"/>
      <c r="BS181" s="2"/>
      <c r="BT181" s="2"/>
      <c r="BU181" s="2"/>
      <c r="BV181" s="2"/>
      <c r="BW181" s="2"/>
      <c r="BX181" s="2"/>
      <c r="BY181" s="2"/>
      <c r="BZ181" s="2"/>
      <c r="CA181" s="2"/>
      <c r="CB181" s="2"/>
      <c r="CC181" s="2"/>
      <c r="CD181" s="2"/>
      <c r="CE181" s="2"/>
      <c r="CF181" s="2"/>
      <c r="CG181" s="2"/>
      <c r="CH181" s="2"/>
      <c r="CI181" s="2"/>
      <c r="CJ181" s="2"/>
      <c r="CK181" s="2"/>
      <c r="CL181" s="2"/>
      <c r="CM181" s="2"/>
      <c r="CO181" s="2"/>
      <c r="CP181" s="2"/>
      <c r="CQ181" s="2"/>
      <c r="CR181" s="2"/>
      <c r="CS181" s="2"/>
      <c r="CT181" s="2"/>
      <c r="CU181" s="2"/>
      <c r="CV181" s="2"/>
      <c r="CW181" s="2"/>
      <c r="CX181" s="2"/>
      <c r="CY181" s="2"/>
      <c r="CZ181" s="2"/>
      <c r="DA181" s="2"/>
      <c r="DB181" s="2"/>
      <c r="DC181" s="22"/>
      <c r="DD181" s="2"/>
      <c r="DE181" s="2"/>
      <c r="DF181" s="2"/>
      <c r="DG181" s="2"/>
      <c r="DH181" s="2"/>
      <c r="DI181" s="2"/>
      <c r="DJ181" s="2"/>
      <c r="DK181" s="2"/>
      <c r="DL181" s="2"/>
      <c r="DM181" s="2"/>
      <c r="DN181" s="2"/>
      <c r="DO181" s="2"/>
      <c r="DP181" s="2"/>
      <c r="DQ181" s="2"/>
    </row>
    <row r="182" spans="10:121" x14ac:dyDescent="0.25">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19"/>
      <c r="BF182" s="19"/>
      <c r="BG182" s="19"/>
      <c r="BH182" s="19"/>
      <c r="BI182" s="19"/>
      <c r="BJ182" s="19"/>
      <c r="BK182" s="19"/>
      <c r="BL182" s="19"/>
      <c r="BM182" s="19"/>
      <c r="BN182" s="19"/>
      <c r="BO182" s="19"/>
      <c r="BP182" s="19"/>
      <c r="BQ182" s="19"/>
      <c r="BR182" s="26"/>
      <c r="BS182" s="2"/>
      <c r="BT182" s="2"/>
      <c r="BU182" s="2"/>
      <c r="BV182" s="2"/>
      <c r="BW182" s="2"/>
      <c r="BX182" s="2"/>
      <c r="BY182" s="2"/>
      <c r="BZ182" s="2"/>
      <c r="CA182" s="2"/>
      <c r="CB182" s="2"/>
      <c r="CC182" s="2"/>
      <c r="CD182" s="2"/>
      <c r="CE182" s="2"/>
      <c r="CF182" s="2"/>
      <c r="CG182" s="2"/>
      <c r="CH182" s="2"/>
      <c r="CI182" s="2"/>
      <c r="CJ182" s="2"/>
      <c r="CK182" s="2"/>
      <c r="CL182" s="2"/>
      <c r="CM182" s="2"/>
      <c r="CO182" s="2"/>
      <c r="CP182" s="2"/>
      <c r="CQ182" s="2"/>
      <c r="CR182" s="2"/>
      <c r="CS182" s="2"/>
      <c r="CT182" s="2"/>
      <c r="CU182" s="2"/>
      <c r="CV182" s="2"/>
      <c r="CW182" s="2"/>
      <c r="CX182" s="2"/>
      <c r="CY182" s="2"/>
      <c r="CZ182" s="2"/>
      <c r="DA182" s="2"/>
      <c r="DB182" s="2"/>
      <c r="DC182" s="22"/>
      <c r="DD182" s="2"/>
      <c r="DE182" s="2"/>
      <c r="DF182" s="2"/>
      <c r="DG182" s="2"/>
      <c r="DH182" s="2"/>
      <c r="DI182" s="2"/>
      <c r="DJ182" s="2"/>
      <c r="DK182" s="2"/>
      <c r="DL182" s="2"/>
      <c r="DM182" s="2"/>
      <c r="DN182" s="2"/>
      <c r="DO182" s="2"/>
      <c r="DP182" s="2"/>
      <c r="DQ182" s="2"/>
    </row>
    <row r="183" spans="10:121" x14ac:dyDescent="0.25">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19"/>
      <c r="BG183" s="19"/>
      <c r="BH183" s="19"/>
      <c r="BI183" s="19"/>
      <c r="BJ183" s="19"/>
      <c r="BK183" s="19"/>
      <c r="BL183" s="19"/>
      <c r="BM183" s="19"/>
      <c r="BN183" s="19"/>
      <c r="BO183" s="19"/>
      <c r="BP183" s="19"/>
      <c r="BQ183" s="19"/>
      <c r="BR183" s="26"/>
      <c r="BS183" s="2"/>
      <c r="BT183" s="2"/>
      <c r="BU183" s="2"/>
      <c r="BV183" s="2"/>
      <c r="BW183" s="2"/>
      <c r="BX183" s="2"/>
      <c r="BY183" s="2"/>
      <c r="BZ183" s="2"/>
      <c r="CA183" s="2"/>
      <c r="CB183" s="2"/>
      <c r="CC183" s="2"/>
      <c r="CD183" s="2"/>
      <c r="CE183" s="2"/>
      <c r="CF183" s="2"/>
      <c r="CG183" s="2"/>
      <c r="CH183" s="2"/>
      <c r="CI183" s="2"/>
      <c r="CJ183" s="2"/>
      <c r="CK183" s="2"/>
      <c r="CL183" s="2"/>
      <c r="CM183" s="2"/>
      <c r="CO183" s="2"/>
      <c r="CP183" s="2"/>
      <c r="CQ183" s="2"/>
      <c r="CR183" s="2"/>
      <c r="CS183" s="2"/>
      <c r="CT183" s="2"/>
      <c r="CU183" s="2"/>
      <c r="CV183" s="2"/>
      <c r="CW183" s="2"/>
      <c r="CX183" s="2"/>
      <c r="CY183" s="2"/>
      <c r="CZ183" s="2"/>
      <c r="DA183" s="2"/>
      <c r="DB183" s="2"/>
      <c r="DC183" s="22"/>
      <c r="DD183" s="2"/>
      <c r="DE183" s="2"/>
      <c r="DF183" s="2"/>
      <c r="DG183" s="2"/>
      <c r="DH183" s="2"/>
      <c r="DI183" s="2"/>
      <c r="DJ183" s="2"/>
      <c r="DK183" s="2"/>
      <c r="DL183" s="2"/>
      <c r="DM183" s="2"/>
      <c r="DN183" s="2"/>
      <c r="DO183" s="2"/>
      <c r="DP183" s="2"/>
      <c r="DQ183" s="2"/>
    </row>
    <row r="184" spans="10:121" x14ac:dyDescent="0.25">
      <c r="AF184" s="28"/>
      <c r="AG184" s="28"/>
      <c r="AH184" s="28"/>
      <c r="AI184" s="29"/>
      <c r="BC184" s="30"/>
      <c r="BD184" s="30"/>
      <c r="BE184" s="30"/>
      <c r="BF184" s="30"/>
      <c r="BG184" s="30"/>
      <c r="BH184" s="30"/>
      <c r="BI184" s="30"/>
      <c r="BJ184" s="30"/>
      <c r="BK184" s="30"/>
      <c r="BL184" s="30"/>
      <c r="BM184" s="30"/>
      <c r="BN184" s="30"/>
      <c r="BO184" s="30"/>
      <c r="BP184" s="30"/>
      <c r="BQ184" s="30"/>
    </row>
    <row r="185" spans="10:121" x14ac:dyDescent="0.25">
      <c r="AF185" s="28"/>
      <c r="AG185" s="28"/>
      <c r="AH185" s="28"/>
      <c r="AI185" s="29"/>
      <c r="BC185" s="30"/>
      <c r="BD185" s="30"/>
      <c r="BE185" s="30"/>
      <c r="BF185" s="30"/>
      <c r="BG185" s="30"/>
      <c r="BH185" s="30"/>
      <c r="BI185" s="30"/>
      <c r="BJ185" s="30"/>
      <c r="BK185" s="30"/>
      <c r="BL185" s="30"/>
      <c r="BM185" s="30"/>
      <c r="BN185" s="30"/>
      <c r="BO185" s="30"/>
      <c r="BP185" s="30"/>
      <c r="BQ185" s="30"/>
    </row>
    <row r="186" spans="10:121" x14ac:dyDescent="0.25">
      <c r="AF186" s="28"/>
      <c r="AG186" s="28"/>
      <c r="AH186" s="28"/>
      <c r="AI186" s="29"/>
      <c r="BC186" s="30"/>
      <c r="BD186" s="30"/>
      <c r="BE186" s="30"/>
      <c r="BF186" s="30"/>
      <c r="BG186" s="30"/>
      <c r="BH186" s="30"/>
      <c r="BI186" s="30"/>
      <c r="BJ186" s="30"/>
      <c r="BK186" s="30"/>
      <c r="BL186" s="30"/>
      <c r="BM186" s="30"/>
      <c r="BN186" s="30"/>
      <c r="BO186" s="30"/>
      <c r="BP186" s="30"/>
      <c r="BQ186" s="30"/>
    </row>
    <row r="187" spans="10:121" x14ac:dyDescent="0.25">
      <c r="AF187" s="28"/>
      <c r="AG187" s="28"/>
      <c r="AH187" s="28"/>
      <c r="AI187" s="29"/>
      <c r="BC187" s="30"/>
      <c r="BD187" s="30"/>
      <c r="BE187" s="30"/>
      <c r="BF187" s="30"/>
      <c r="BG187" s="30"/>
      <c r="BH187" s="30"/>
      <c r="BI187" s="30"/>
      <c r="BJ187" s="30"/>
      <c r="BK187" s="30"/>
      <c r="BL187" s="30"/>
      <c r="BM187" s="30"/>
      <c r="BN187" s="30"/>
      <c r="BO187" s="30"/>
      <c r="BP187" s="30"/>
      <c r="BQ187" s="30"/>
    </row>
    <row r="188" spans="10:121" x14ac:dyDescent="0.25">
      <c r="AF188" s="28"/>
      <c r="AG188" s="28"/>
      <c r="AH188" s="28"/>
      <c r="AI188" s="29"/>
      <c r="BC188" s="30"/>
      <c r="BD188" s="30"/>
      <c r="BE188" s="30"/>
      <c r="BF188" s="30"/>
      <c r="BG188" s="30"/>
      <c r="BH188" s="30"/>
      <c r="BI188" s="30"/>
      <c r="BJ188" s="30"/>
      <c r="BK188" s="30"/>
      <c r="BL188" s="30"/>
      <c r="BM188" s="30"/>
      <c r="BN188" s="30"/>
      <c r="BO188" s="30"/>
      <c r="BP188" s="30"/>
      <c r="BQ188" s="30"/>
    </row>
    <row r="189" spans="10:121" x14ac:dyDescent="0.25">
      <c r="AF189" s="28"/>
      <c r="AG189" s="28"/>
      <c r="AH189" s="28"/>
      <c r="AI189" s="29"/>
      <c r="BC189" s="30"/>
      <c r="BD189" s="30"/>
      <c r="BE189" s="30"/>
      <c r="BF189" s="30"/>
      <c r="BG189" s="30"/>
      <c r="BH189" s="30"/>
      <c r="BI189" s="30"/>
      <c r="BJ189" s="30"/>
      <c r="BK189" s="30"/>
      <c r="BL189" s="30"/>
      <c r="BM189" s="30"/>
      <c r="BN189" s="30"/>
      <c r="BO189" s="30"/>
      <c r="BP189" s="30"/>
      <c r="BQ189" s="30"/>
    </row>
    <row r="190" spans="10:121" x14ac:dyDescent="0.25">
      <c r="AF190" s="28"/>
      <c r="AG190" s="28"/>
      <c r="AH190" s="28"/>
      <c r="AI190" s="29"/>
      <c r="BC190" s="30"/>
      <c r="BD190" s="30"/>
      <c r="BE190" s="30"/>
      <c r="BF190" s="30"/>
      <c r="BG190" s="30"/>
      <c r="BH190" s="30"/>
      <c r="BI190" s="30"/>
      <c r="BJ190" s="30"/>
      <c r="BK190" s="30"/>
      <c r="BL190" s="30"/>
      <c r="BM190" s="30"/>
      <c r="BN190" s="30"/>
      <c r="BO190" s="30"/>
      <c r="BP190" s="30"/>
      <c r="BQ190" s="30"/>
    </row>
    <row r="191" spans="10:121" x14ac:dyDescent="0.25">
      <c r="AF191" s="28"/>
      <c r="AG191" s="28"/>
      <c r="AH191" s="28"/>
      <c r="AI191" s="29"/>
      <c r="BC191" s="30"/>
      <c r="BD191" s="30"/>
      <c r="BE191" s="30"/>
      <c r="BF191" s="30"/>
      <c r="BG191" s="30"/>
      <c r="BH191" s="30"/>
      <c r="BI191" s="30"/>
      <c r="BJ191" s="30"/>
      <c r="BK191" s="30"/>
      <c r="BL191" s="30"/>
      <c r="BM191" s="30"/>
      <c r="BN191" s="30"/>
      <c r="BO191" s="30"/>
      <c r="BP191" s="30"/>
      <c r="BQ191" s="30"/>
    </row>
    <row r="192" spans="10:121" x14ac:dyDescent="0.25">
      <c r="AF192" s="28"/>
      <c r="AG192" s="28"/>
      <c r="AH192" s="28"/>
      <c r="AI192" s="29"/>
      <c r="BC192" s="30"/>
      <c r="BD192" s="30"/>
      <c r="BE192" s="30"/>
      <c r="BF192" s="30"/>
      <c r="BG192" s="30"/>
      <c r="BH192" s="30"/>
      <c r="BI192" s="30"/>
      <c r="BJ192" s="30"/>
      <c r="BK192" s="30"/>
      <c r="BL192" s="30"/>
      <c r="BM192" s="30"/>
      <c r="BN192" s="30"/>
      <c r="BO192" s="30"/>
      <c r="BP192" s="30"/>
      <c r="BQ192" s="30"/>
    </row>
    <row r="193" spans="32:69" x14ac:dyDescent="0.25">
      <c r="AF193" s="28"/>
      <c r="AG193" s="28"/>
      <c r="AH193" s="28"/>
      <c r="AI193" s="29"/>
      <c r="BC193" s="30"/>
      <c r="BD193" s="30"/>
      <c r="BE193" s="30"/>
      <c r="BF193" s="30"/>
      <c r="BG193" s="30"/>
      <c r="BH193" s="30"/>
      <c r="BI193" s="30"/>
      <c r="BJ193" s="30"/>
      <c r="BK193" s="30"/>
      <c r="BL193" s="30"/>
      <c r="BM193" s="30"/>
      <c r="BN193" s="30"/>
      <c r="BO193" s="30"/>
      <c r="BP193" s="30"/>
      <c r="BQ193" s="30"/>
    </row>
    <row r="194" spans="32:69" x14ac:dyDescent="0.25">
      <c r="AF194" s="28"/>
      <c r="AG194" s="28"/>
      <c r="AH194" s="28"/>
      <c r="AI194" s="29"/>
      <c r="BC194" s="30"/>
      <c r="BD194" s="30"/>
      <c r="BE194" s="30"/>
      <c r="BF194" s="30"/>
      <c r="BG194" s="30"/>
      <c r="BH194" s="30"/>
      <c r="BI194" s="30"/>
      <c r="BJ194" s="30"/>
      <c r="BK194" s="30"/>
      <c r="BL194" s="30"/>
      <c r="BM194" s="30"/>
      <c r="BN194" s="30"/>
      <c r="BO194" s="30"/>
      <c r="BP194" s="30"/>
      <c r="BQ194" s="30"/>
    </row>
    <row r="195" spans="32:69" x14ac:dyDescent="0.25">
      <c r="AF195" s="28"/>
      <c r="AG195" s="28"/>
      <c r="AH195" s="28"/>
      <c r="AI195" s="29"/>
      <c r="BC195" s="30"/>
      <c r="BD195" s="30"/>
      <c r="BE195" s="30"/>
      <c r="BF195" s="30"/>
      <c r="BG195" s="30"/>
      <c r="BH195" s="30"/>
      <c r="BI195" s="30"/>
      <c r="BJ195" s="30"/>
      <c r="BK195" s="30"/>
      <c r="BL195" s="30"/>
      <c r="BM195" s="30"/>
      <c r="BN195" s="30"/>
      <c r="BO195" s="30"/>
      <c r="BP195" s="30"/>
      <c r="BQ195" s="30"/>
    </row>
    <row r="196" spans="32:69" x14ac:dyDescent="0.25">
      <c r="AF196" s="28"/>
      <c r="AG196" s="28"/>
      <c r="AH196" s="28"/>
      <c r="AI196" s="29"/>
      <c r="BC196" s="30"/>
      <c r="BD196" s="30"/>
      <c r="BE196" s="30"/>
      <c r="BF196" s="30"/>
      <c r="BG196" s="30"/>
      <c r="BH196" s="30"/>
      <c r="BI196" s="30"/>
      <c r="BJ196" s="30"/>
      <c r="BK196" s="30"/>
      <c r="BL196" s="30"/>
      <c r="BM196" s="30"/>
      <c r="BN196" s="30"/>
      <c r="BO196" s="30"/>
      <c r="BP196" s="30"/>
      <c r="BQ196" s="30"/>
    </row>
    <row r="197" spans="32:69" x14ac:dyDescent="0.25">
      <c r="AF197" s="28"/>
      <c r="AG197" s="28"/>
      <c r="AH197" s="28"/>
      <c r="AI197" s="29"/>
      <c r="BC197" s="30"/>
      <c r="BD197" s="30"/>
      <c r="BE197" s="30"/>
      <c r="BF197" s="30"/>
      <c r="BG197" s="30"/>
      <c r="BH197" s="30"/>
      <c r="BI197" s="30"/>
      <c r="BJ197" s="30"/>
      <c r="BK197" s="30"/>
      <c r="BL197" s="30"/>
      <c r="BM197" s="30"/>
      <c r="BN197" s="30"/>
      <c r="BO197" s="30"/>
      <c r="BP197" s="30"/>
      <c r="BQ197" s="30"/>
    </row>
    <row r="198" spans="32:69" x14ac:dyDescent="0.25">
      <c r="AF198" s="28"/>
      <c r="AG198" s="28"/>
      <c r="AH198" s="28"/>
      <c r="AI198" s="29"/>
      <c r="BC198" s="30"/>
      <c r="BD198" s="30"/>
      <c r="BE198" s="30"/>
      <c r="BF198" s="30"/>
      <c r="BG198" s="30"/>
      <c r="BH198" s="30"/>
      <c r="BI198" s="30"/>
      <c r="BJ198" s="30"/>
      <c r="BK198" s="30"/>
      <c r="BL198" s="30"/>
      <c r="BM198" s="30"/>
      <c r="BN198" s="30"/>
      <c r="BO198" s="30"/>
      <c r="BP198" s="30"/>
      <c r="BQ198" s="30"/>
    </row>
    <row r="199" spans="32:69" x14ac:dyDescent="0.25">
      <c r="AF199" s="28"/>
      <c r="AG199" s="28"/>
      <c r="AH199" s="28"/>
      <c r="AI199" s="29"/>
      <c r="BC199" s="30"/>
      <c r="BD199" s="30"/>
      <c r="BE199" s="30"/>
      <c r="BF199" s="30"/>
      <c r="BG199" s="30"/>
      <c r="BH199" s="30"/>
      <c r="BI199" s="30"/>
      <c r="BJ199" s="30"/>
      <c r="BK199" s="30"/>
      <c r="BL199" s="30"/>
      <c r="BM199" s="30"/>
      <c r="BN199" s="30"/>
      <c r="BO199" s="30"/>
      <c r="BP199" s="30"/>
      <c r="BQ199" s="30"/>
    </row>
    <row r="200" spans="32:69" x14ac:dyDescent="0.25">
      <c r="AF200" s="28"/>
      <c r="AG200" s="28"/>
      <c r="AH200" s="28"/>
      <c r="AI200" s="29"/>
      <c r="BC200" s="30"/>
      <c r="BD200" s="30"/>
      <c r="BE200" s="30"/>
      <c r="BF200" s="30"/>
      <c r="BG200" s="30"/>
      <c r="BH200" s="30"/>
      <c r="BI200" s="30"/>
      <c r="BJ200" s="30"/>
      <c r="BK200" s="30"/>
      <c r="BL200" s="30"/>
      <c r="BM200" s="30"/>
      <c r="BN200" s="30"/>
      <c r="BO200" s="30"/>
      <c r="BP200" s="30"/>
      <c r="BQ200" s="30"/>
    </row>
    <row r="201" spans="32:69" x14ac:dyDescent="0.25">
      <c r="AF201" s="28"/>
      <c r="AG201" s="28"/>
      <c r="AH201" s="28"/>
      <c r="AI201" s="29"/>
      <c r="BC201" s="30"/>
      <c r="BD201" s="30"/>
      <c r="BE201" s="30"/>
      <c r="BF201" s="30"/>
      <c r="BG201" s="30"/>
      <c r="BH201" s="30"/>
      <c r="BI201" s="30"/>
      <c r="BJ201" s="30"/>
      <c r="BK201" s="30"/>
      <c r="BL201" s="30"/>
      <c r="BM201" s="30"/>
      <c r="BN201" s="30"/>
      <c r="BO201" s="30"/>
      <c r="BP201" s="30"/>
      <c r="BQ201" s="30"/>
    </row>
    <row r="202" spans="32:69" x14ac:dyDescent="0.25">
      <c r="AF202" s="28"/>
      <c r="AG202" s="28"/>
      <c r="AH202" s="28"/>
      <c r="AI202" s="29"/>
      <c r="BC202" s="30"/>
      <c r="BD202" s="30"/>
      <c r="BE202" s="30"/>
      <c r="BF202" s="30"/>
      <c r="BG202" s="30"/>
      <c r="BH202" s="30"/>
      <c r="BI202" s="30"/>
      <c r="BJ202" s="30"/>
      <c r="BK202" s="30"/>
      <c r="BL202" s="30"/>
      <c r="BM202" s="30"/>
      <c r="BN202" s="30"/>
      <c r="BO202" s="30"/>
      <c r="BP202" s="30"/>
      <c r="BQ202" s="30"/>
    </row>
    <row r="203" spans="32:69" x14ac:dyDescent="0.25">
      <c r="AF203" s="28"/>
      <c r="AG203" s="28"/>
      <c r="AH203" s="28"/>
      <c r="AI203" s="29"/>
      <c r="BC203" s="30"/>
      <c r="BD203" s="30"/>
      <c r="BE203" s="30"/>
      <c r="BF203" s="30"/>
      <c r="BG203" s="30"/>
      <c r="BH203" s="30"/>
      <c r="BI203" s="30"/>
      <c r="BJ203" s="30"/>
      <c r="BK203" s="30"/>
      <c r="BL203" s="30"/>
      <c r="BM203" s="30"/>
      <c r="BN203" s="30"/>
      <c r="BO203" s="30"/>
      <c r="BP203" s="30"/>
      <c r="BQ203" s="30"/>
    </row>
    <row r="204" spans="32:69" x14ac:dyDescent="0.25">
      <c r="AF204" s="28"/>
      <c r="AG204" s="28"/>
      <c r="AH204" s="28"/>
      <c r="AI204" s="29"/>
      <c r="BC204" s="30"/>
      <c r="BD204" s="30"/>
      <c r="BE204" s="30"/>
      <c r="BF204" s="30"/>
      <c r="BG204" s="30"/>
      <c r="BH204" s="30"/>
      <c r="BI204" s="30"/>
      <c r="BJ204" s="30"/>
      <c r="BK204" s="30"/>
      <c r="BL204" s="30"/>
      <c r="BM204" s="30"/>
      <c r="BN204" s="30"/>
      <c r="BO204" s="30"/>
      <c r="BP204" s="30"/>
      <c r="BQ204" s="30"/>
    </row>
    <row r="205" spans="32:69" x14ac:dyDescent="0.25">
      <c r="AF205" s="28"/>
      <c r="AG205" s="28"/>
      <c r="AH205" s="28"/>
      <c r="AI205" s="29"/>
      <c r="BC205" s="30"/>
      <c r="BD205" s="30"/>
      <c r="BE205" s="30"/>
      <c r="BF205" s="30"/>
      <c r="BG205" s="30"/>
      <c r="BH205" s="30"/>
      <c r="BI205" s="30"/>
      <c r="BJ205" s="30"/>
      <c r="BK205" s="30"/>
      <c r="BL205" s="30"/>
      <c r="BM205" s="30"/>
      <c r="BN205" s="30"/>
      <c r="BO205" s="30"/>
      <c r="BP205" s="30"/>
      <c r="BQ205" s="30"/>
    </row>
    <row r="206" spans="32:69" x14ac:dyDescent="0.25">
      <c r="AF206" s="28"/>
      <c r="AG206" s="28"/>
      <c r="AH206" s="28"/>
      <c r="AI206" s="29"/>
      <c r="BC206" s="30"/>
      <c r="BD206" s="30"/>
      <c r="BE206" s="30"/>
      <c r="BF206" s="30"/>
      <c r="BG206" s="30"/>
      <c r="BH206" s="30"/>
      <c r="BI206" s="30"/>
      <c r="BJ206" s="30"/>
      <c r="BK206" s="30"/>
      <c r="BL206" s="30"/>
      <c r="BM206" s="30"/>
      <c r="BN206" s="30"/>
      <c r="BO206" s="30"/>
      <c r="BP206" s="30"/>
      <c r="BQ206" s="30"/>
    </row>
    <row r="207" spans="32:69" x14ac:dyDescent="0.25">
      <c r="AF207" s="28"/>
      <c r="AG207" s="28"/>
      <c r="AH207" s="28"/>
      <c r="AI207" s="29"/>
      <c r="BC207" s="30"/>
      <c r="BD207" s="30"/>
      <c r="BE207" s="30"/>
      <c r="BF207" s="30"/>
      <c r="BG207" s="30"/>
      <c r="BH207" s="30"/>
      <c r="BI207" s="30"/>
      <c r="BJ207" s="30"/>
      <c r="BK207" s="30"/>
      <c r="BL207" s="30"/>
      <c r="BM207" s="30"/>
      <c r="BN207" s="30"/>
      <c r="BO207" s="30"/>
      <c r="BP207" s="30"/>
      <c r="BQ207" s="30"/>
    </row>
    <row r="208" spans="32:69" x14ac:dyDescent="0.25">
      <c r="AF208" s="28"/>
      <c r="AG208" s="28"/>
      <c r="AH208" s="28"/>
      <c r="AI208" s="29"/>
      <c r="BC208" s="30"/>
      <c r="BD208" s="30"/>
      <c r="BE208" s="30"/>
      <c r="BF208" s="30"/>
      <c r="BG208" s="30"/>
      <c r="BH208" s="30"/>
      <c r="BI208" s="30"/>
      <c r="BJ208" s="30"/>
      <c r="BK208" s="30"/>
      <c r="BL208" s="30"/>
      <c r="BM208" s="30"/>
      <c r="BN208" s="30"/>
      <c r="BO208" s="30"/>
      <c r="BP208" s="30"/>
      <c r="BQ208" s="30"/>
    </row>
    <row r="209" spans="32:69" x14ac:dyDescent="0.25">
      <c r="AF209" s="28"/>
      <c r="AG209" s="28"/>
      <c r="AH209" s="28"/>
      <c r="AI209" s="29"/>
      <c r="BC209" s="30"/>
      <c r="BD209" s="30"/>
      <c r="BE209" s="30"/>
      <c r="BF209" s="30"/>
      <c r="BG209" s="30"/>
      <c r="BH209" s="30"/>
      <c r="BI209" s="30"/>
      <c r="BJ209" s="30"/>
      <c r="BK209" s="30"/>
      <c r="BL209" s="30"/>
      <c r="BM209" s="30"/>
      <c r="BN209" s="30"/>
      <c r="BO209" s="30"/>
      <c r="BP209" s="30"/>
      <c r="BQ209" s="30"/>
    </row>
    <row r="210" spans="32:69" x14ac:dyDescent="0.25">
      <c r="AF210" s="28"/>
      <c r="AG210" s="28"/>
      <c r="AH210" s="28"/>
      <c r="AI210" s="29"/>
      <c r="BC210" s="30"/>
      <c r="BD210" s="30"/>
      <c r="BE210" s="30"/>
      <c r="BF210" s="30"/>
      <c r="BG210" s="30"/>
      <c r="BH210" s="30"/>
      <c r="BI210" s="30"/>
      <c r="BJ210" s="30"/>
      <c r="BK210" s="30"/>
      <c r="BL210" s="30"/>
      <c r="BM210" s="30"/>
      <c r="BN210" s="30"/>
      <c r="BO210" s="30"/>
      <c r="BP210" s="30"/>
      <c r="BQ210" s="30"/>
    </row>
    <row r="211" spans="32:69" x14ac:dyDescent="0.25">
      <c r="AF211" s="28"/>
      <c r="AG211" s="28"/>
      <c r="AH211" s="28"/>
      <c r="AI211" s="29"/>
      <c r="BC211" s="30"/>
      <c r="BD211" s="30"/>
      <c r="BE211" s="30"/>
      <c r="BF211" s="30"/>
      <c r="BG211" s="30"/>
      <c r="BH211" s="30"/>
      <c r="BI211" s="30"/>
      <c r="BJ211" s="30"/>
      <c r="BK211" s="30"/>
      <c r="BL211" s="30"/>
      <c r="BM211" s="30"/>
      <c r="BN211" s="30"/>
      <c r="BO211" s="30"/>
      <c r="BP211" s="30"/>
      <c r="BQ211" s="30"/>
    </row>
    <row r="212" spans="32:69" x14ac:dyDescent="0.25">
      <c r="AF212" s="28"/>
      <c r="AG212" s="28"/>
      <c r="AH212" s="28"/>
      <c r="AI212" s="29"/>
      <c r="BC212" s="30"/>
      <c r="BD212" s="30"/>
      <c r="BE212" s="30"/>
      <c r="BF212" s="30"/>
      <c r="BG212" s="30"/>
      <c r="BH212" s="30"/>
      <c r="BI212" s="30"/>
      <c r="BJ212" s="30"/>
      <c r="BK212" s="30"/>
      <c r="BL212" s="30"/>
      <c r="BM212" s="30"/>
      <c r="BN212" s="30"/>
      <c r="BO212" s="30"/>
      <c r="BP212" s="30"/>
      <c r="BQ212" s="30"/>
    </row>
    <row r="213" spans="32:69" x14ac:dyDescent="0.25">
      <c r="AF213" s="28"/>
      <c r="AG213" s="28"/>
      <c r="AH213" s="28"/>
      <c r="AI213" s="29"/>
      <c r="BC213" s="30"/>
      <c r="BD213" s="30"/>
      <c r="BE213" s="30"/>
      <c r="BF213" s="30"/>
      <c r="BG213" s="30"/>
      <c r="BH213" s="30"/>
      <c r="BI213" s="30"/>
      <c r="BJ213" s="30"/>
      <c r="BK213" s="30"/>
      <c r="BL213" s="30"/>
      <c r="BM213" s="30"/>
      <c r="BN213" s="30"/>
      <c r="BO213" s="30"/>
      <c r="BP213" s="30"/>
      <c r="BQ213" s="30"/>
    </row>
    <row r="214" spans="32:69" x14ac:dyDescent="0.25">
      <c r="AF214" s="28"/>
      <c r="AG214" s="28"/>
      <c r="AH214" s="28"/>
      <c r="AI214" s="29"/>
      <c r="BC214" s="30"/>
      <c r="BD214" s="30"/>
      <c r="BE214" s="30"/>
      <c r="BF214" s="30"/>
      <c r="BG214" s="30"/>
      <c r="BH214" s="30"/>
      <c r="BI214" s="30"/>
      <c r="BJ214" s="30"/>
      <c r="BK214" s="30"/>
      <c r="BL214" s="30"/>
      <c r="BM214" s="30"/>
      <c r="BN214" s="30"/>
      <c r="BO214" s="30"/>
      <c r="BP214" s="30"/>
      <c r="BQ214" s="30"/>
    </row>
    <row r="215" spans="32:69" x14ac:dyDescent="0.25">
      <c r="AF215" s="28"/>
      <c r="AG215" s="28"/>
      <c r="AH215" s="28"/>
      <c r="AI215" s="29"/>
      <c r="BC215" s="30"/>
      <c r="BD215" s="30"/>
      <c r="BE215" s="30"/>
      <c r="BF215" s="30"/>
      <c r="BG215" s="30"/>
      <c r="BH215" s="30"/>
      <c r="BI215" s="30"/>
      <c r="BJ215" s="30"/>
      <c r="BK215" s="30"/>
      <c r="BL215" s="30"/>
      <c r="BM215" s="30"/>
      <c r="BN215" s="30"/>
      <c r="BO215" s="30"/>
      <c r="BP215" s="30"/>
      <c r="BQ215" s="30"/>
    </row>
    <row r="216" spans="32:69" x14ac:dyDescent="0.25">
      <c r="AF216" s="28"/>
      <c r="AG216" s="28"/>
      <c r="AH216" s="28"/>
      <c r="AI216" s="29"/>
      <c r="BC216" s="30"/>
      <c r="BD216" s="30"/>
      <c r="BE216" s="30"/>
      <c r="BF216" s="30"/>
      <c r="BG216" s="30"/>
      <c r="BH216" s="30"/>
      <c r="BI216" s="30"/>
      <c r="BJ216" s="30"/>
      <c r="BK216" s="30"/>
      <c r="BL216" s="30"/>
      <c r="BM216" s="30"/>
      <c r="BN216" s="30"/>
      <c r="BO216" s="30"/>
      <c r="BP216" s="30"/>
      <c r="BQ216" s="30"/>
    </row>
    <row r="217" spans="32:69" x14ac:dyDescent="0.25">
      <c r="AF217" s="28"/>
      <c r="AG217" s="28"/>
      <c r="AH217" s="28"/>
      <c r="AI217" s="29"/>
      <c r="BC217" s="30"/>
      <c r="BD217" s="30"/>
      <c r="BE217" s="30"/>
      <c r="BF217" s="30"/>
      <c r="BG217" s="30"/>
      <c r="BH217" s="30"/>
      <c r="BI217" s="30"/>
      <c r="BJ217" s="30"/>
      <c r="BK217" s="30"/>
      <c r="BL217" s="30"/>
      <c r="BM217" s="30"/>
      <c r="BN217" s="30"/>
      <c r="BO217" s="30"/>
      <c r="BP217" s="30"/>
      <c r="BQ217" s="30"/>
    </row>
    <row r="218" spans="32:69" x14ac:dyDescent="0.25">
      <c r="AF218" s="28"/>
      <c r="AG218" s="28"/>
      <c r="AH218" s="28"/>
      <c r="AI218" s="29"/>
      <c r="BC218" s="30"/>
      <c r="BD218" s="30"/>
      <c r="BE218" s="30"/>
      <c r="BF218" s="30"/>
      <c r="BG218" s="30"/>
      <c r="BH218" s="30"/>
      <c r="BI218" s="30"/>
      <c r="BJ218" s="30"/>
      <c r="BK218" s="30"/>
      <c r="BL218" s="30"/>
      <c r="BM218" s="30"/>
      <c r="BN218" s="30"/>
      <c r="BO218" s="30"/>
      <c r="BP218" s="30"/>
      <c r="BQ218" s="30"/>
    </row>
    <row r="219" spans="32:69" x14ac:dyDescent="0.25">
      <c r="AF219" s="28"/>
      <c r="AG219" s="28"/>
      <c r="AH219" s="28"/>
      <c r="AI219" s="29"/>
      <c r="BC219" s="30"/>
      <c r="BD219" s="30"/>
      <c r="BE219" s="30"/>
      <c r="BF219" s="30"/>
      <c r="BG219" s="30"/>
      <c r="BH219" s="30"/>
      <c r="BI219" s="30"/>
      <c r="BJ219" s="30"/>
      <c r="BK219" s="30"/>
      <c r="BL219" s="30"/>
      <c r="BM219" s="30"/>
      <c r="BN219" s="30"/>
      <c r="BO219" s="30"/>
      <c r="BP219" s="30"/>
      <c r="BQ219" s="30"/>
    </row>
    <row r="220" spans="32:69" x14ac:dyDescent="0.25">
      <c r="AF220" s="28"/>
      <c r="AG220" s="28"/>
      <c r="AH220" s="28"/>
      <c r="AI220" s="29"/>
      <c r="BC220" s="30"/>
      <c r="BD220" s="30"/>
      <c r="BE220" s="30"/>
      <c r="BF220" s="30"/>
      <c r="BG220" s="30"/>
      <c r="BH220" s="30"/>
      <c r="BI220" s="30"/>
      <c r="BJ220" s="30"/>
      <c r="BK220" s="30"/>
      <c r="BL220" s="30"/>
      <c r="BM220" s="30"/>
      <c r="BN220" s="30"/>
      <c r="BO220" s="30"/>
      <c r="BP220" s="30"/>
      <c r="BQ220" s="30"/>
    </row>
    <row r="221" spans="32:69" x14ac:dyDescent="0.25">
      <c r="AF221" s="28"/>
      <c r="AG221" s="28"/>
      <c r="AH221" s="28"/>
      <c r="AI221" s="29"/>
      <c r="BC221" s="30"/>
      <c r="BD221" s="30"/>
      <c r="BE221" s="30"/>
      <c r="BF221" s="30"/>
      <c r="BG221" s="30"/>
      <c r="BH221" s="30"/>
      <c r="BI221" s="30"/>
      <c r="BJ221" s="30"/>
      <c r="BK221" s="30"/>
      <c r="BL221" s="30"/>
      <c r="BM221" s="30"/>
      <c r="BN221" s="30"/>
      <c r="BO221" s="30"/>
      <c r="BP221" s="30"/>
      <c r="BQ221" s="30"/>
    </row>
    <row r="222" spans="32:69" x14ac:dyDescent="0.25">
      <c r="AF222" s="28"/>
      <c r="AG222" s="28"/>
      <c r="AH222" s="28"/>
      <c r="AI222" s="29"/>
      <c r="BC222" s="30"/>
      <c r="BD222" s="30"/>
      <c r="BE222" s="30"/>
      <c r="BF222" s="30"/>
      <c r="BG222" s="30"/>
      <c r="BH222" s="30"/>
      <c r="BI222" s="30"/>
      <c r="BJ222" s="30"/>
      <c r="BK222" s="30"/>
      <c r="BL222" s="30"/>
      <c r="BM222" s="30"/>
      <c r="BN222" s="30"/>
      <c r="BO222" s="30"/>
      <c r="BP222" s="30"/>
      <c r="BQ222" s="30"/>
    </row>
    <row r="223" spans="32:69" x14ac:dyDescent="0.25">
      <c r="AF223" s="28"/>
      <c r="AG223" s="28"/>
      <c r="AH223" s="28"/>
      <c r="AI223" s="29"/>
      <c r="BC223" s="30"/>
      <c r="BD223" s="30"/>
      <c r="BE223" s="30"/>
      <c r="BF223" s="30"/>
      <c r="BG223" s="30"/>
      <c r="BH223" s="30"/>
      <c r="BI223" s="30"/>
      <c r="BJ223" s="30"/>
      <c r="BK223" s="30"/>
      <c r="BL223" s="30"/>
      <c r="BM223" s="30"/>
      <c r="BN223" s="30"/>
      <c r="BO223" s="30"/>
      <c r="BP223" s="30"/>
      <c r="BQ223" s="30"/>
    </row>
    <row r="224" spans="32:69" x14ac:dyDescent="0.25">
      <c r="AF224" s="28"/>
      <c r="AG224" s="28"/>
      <c r="AH224" s="28"/>
      <c r="AI224" s="29"/>
      <c r="BC224" s="30"/>
      <c r="BD224" s="30"/>
      <c r="BE224" s="30"/>
      <c r="BF224" s="30"/>
      <c r="BG224" s="30"/>
      <c r="BH224" s="30"/>
      <c r="BI224" s="30"/>
      <c r="BJ224" s="30"/>
      <c r="BK224" s="30"/>
      <c r="BL224" s="30"/>
      <c r="BM224" s="30"/>
      <c r="BN224" s="30"/>
      <c r="BO224" s="30"/>
      <c r="BP224" s="30"/>
      <c r="BQ224" s="30"/>
    </row>
    <row r="225" spans="32:69" x14ac:dyDescent="0.25">
      <c r="AF225" s="28"/>
      <c r="AG225" s="28"/>
      <c r="AH225" s="28"/>
      <c r="AI225" s="29"/>
      <c r="BC225" s="30"/>
      <c r="BD225" s="30"/>
      <c r="BE225" s="30"/>
      <c r="BF225" s="30"/>
      <c r="BG225" s="30"/>
      <c r="BH225" s="30"/>
      <c r="BI225" s="30"/>
      <c r="BJ225" s="30"/>
      <c r="BK225" s="30"/>
      <c r="BL225" s="30"/>
      <c r="BM225" s="30"/>
      <c r="BN225" s="30"/>
      <c r="BO225" s="30"/>
      <c r="BP225" s="30"/>
      <c r="BQ225" s="30"/>
    </row>
    <row r="226" spans="32:69" x14ac:dyDescent="0.25">
      <c r="AF226" s="28"/>
      <c r="AG226" s="28"/>
      <c r="AH226" s="28"/>
      <c r="AI226" s="29"/>
      <c r="BC226" s="30"/>
      <c r="BD226" s="30"/>
      <c r="BE226" s="30"/>
      <c r="BF226" s="30"/>
      <c r="BG226" s="30"/>
      <c r="BH226" s="30"/>
      <c r="BI226" s="30"/>
      <c r="BJ226" s="30"/>
      <c r="BK226" s="30"/>
      <c r="BL226" s="30"/>
      <c r="BM226" s="30"/>
      <c r="BN226" s="30"/>
      <c r="BO226" s="30"/>
      <c r="BP226" s="30"/>
      <c r="BQ226" s="30"/>
    </row>
    <row r="227" spans="32:69" x14ac:dyDescent="0.25">
      <c r="AF227" s="28"/>
      <c r="AG227" s="28"/>
      <c r="AH227" s="28"/>
      <c r="AI227" s="29"/>
      <c r="BC227" s="30"/>
      <c r="BD227" s="30"/>
      <c r="BE227" s="30"/>
      <c r="BF227" s="30"/>
      <c r="BG227" s="30"/>
      <c r="BH227" s="30"/>
      <c r="BI227" s="30"/>
      <c r="BJ227" s="30"/>
      <c r="BK227" s="30"/>
      <c r="BL227" s="30"/>
      <c r="BM227" s="30"/>
      <c r="BN227" s="30"/>
      <c r="BO227" s="30"/>
      <c r="BP227" s="30"/>
      <c r="BQ227" s="30"/>
    </row>
    <row r="228" spans="32:69" x14ac:dyDescent="0.25">
      <c r="AF228" s="28"/>
      <c r="AG228" s="28"/>
      <c r="AH228" s="28"/>
      <c r="AI228" s="29"/>
      <c r="BC228" s="30"/>
      <c r="BD228" s="30"/>
      <c r="BE228" s="30"/>
      <c r="BF228" s="30"/>
      <c r="BG228" s="30"/>
      <c r="BH228" s="30"/>
      <c r="BI228" s="30"/>
      <c r="BJ228" s="30"/>
      <c r="BK228" s="30"/>
      <c r="BL228" s="30"/>
      <c r="BM228" s="30"/>
      <c r="BN228" s="30"/>
      <c r="BO228" s="30"/>
      <c r="BP228" s="30"/>
      <c r="BQ228" s="30"/>
    </row>
    <row r="229" spans="32:69" x14ac:dyDescent="0.25">
      <c r="AF229" s="28"/>
      <c r="AG229" s="28"/>
      <c r="AH229" s="28"/>
      <c r="AI229" s="29"/>
      <c r="BC229" s="30"/>
      <c r="BD229" s="30"/>
      <c r="BE229" s="30"/>
      <c r="BF229" s="30"/>
      <c r="BG229" s="30"/>
      <c r="BH229" s="30"/>
      <c r="BI229" s="30"/>
      <c r="BJ229" s="30"/>
      <c r="BK229" s="30"/>
      <c r="BL229" s="30"/>
      <c r="BM229" s="30"/>
      <c r="BN229" s="30"/>
      <c r="BO229" s="30"/>
      <c r="BP229" s="30"/>
      <c r="BQ229" s="30"/>
    </row>
    <row r="230" spans="32:69" x14ac:dyDescent="0.25">
      <c r="AF230" s="28"/>
      <c r="AG230" s="28"/>
      <c r="AH230" s="28"/>
      <c r="AI230" s="29"/>
      <c r="BC230" s="30"/>
      <c r="BD230" s="30"/>
      <c r="BE230" s="30"/>
      <c r="BF230" s="30"/>
      <c r="BG230" s="30"/>
      <c r="BH230" s="30"/>
      <c r="BI230" s="30"/>
      <c r="BJ230" s="30"/>
      <c r="BK230" s="30"/>
      <c r="BL230" s="30"/>
      <c r="BM230" s="30"/>
      <c r="BN230" s="30"/>
      <c r="BO230" s="30"/>
      <c r="BP230" s="30"/>
      <c r="BQ230" s="30"/>
    </row>
    <row r="231" spans="32:69" x14ac:dyDescent="0.25">
      <c r="AF231" s="28"/>
      <c r="AG231" s="28"/>
      <c r="AH231" s="28"/>
      <c r="AI231" s="29"/>
      <c r="BC231" s="30"/>
      <c r="BD231" s="30"/>
      <c r="BE231" s="30"/>
      <c r="BF231" s="30"/>
      <c r="BG231" s="30"/>
      <c r="BH231" s="30"/>
      <c r="BI231" s="30"/>
      <c r="BJ231" s="30"/>
      <c r="BK231" s="30"/>
      <c r="BL231" s="30"/>
      <c r="BM231" s="30"/>
      <c r="BN231" s="30"/>
      <c r="BO231" s="30"/>
      <c r="BP231" s="30"/>
      <c r="BQ231" s="30"/>
    </row>
    <row r="232" spans="32:69" x14ac:dyDescent="0.25">
      <c r="AF232" s="28"/>
      <c r="AG232" s="28"/>
      <c r="AH232" s="28"/>
      <c r="AI232" s="29"/>
      <c r="BC232" s="30"/>
      <c r="BD232" s="30"/>
      <c r="BE232" s="30"/>
      <c r="BF232" s="30"/>
      <c r="BG232" s="30"/>
      <c r="BH232" s="30"/>
      <c r="BI232" s="30"/>
      <c r="BJ232" s="30"/>
      <c r="BK232" s="30"/>
      <c r="BL232" s="30"/>
      <c r="BM232" s="30"/>
      <c r="BN232" s="30"/>
      <c r="BO232" s="30"/>
      <c r="BP232" s="30"/>
      <c r="BQ232" s="30"/>
    </row>
    <row r="233" spans="32:69" x14ac:dyDescent="0.25">
      <c r="AF233" s="28"/>
      <c r="AG233" s="28"/>
      <c r="AH233" s="28"/>
      <c r="AI233" s="29"/>
      <c r="BC233" s="30"/>
      <c r="BD233" s="30"/>
      <c r="BE233" s="30"/>
      <c r="BF233" s="30"/>
      <c r="BG233" s="30"/>
      <c r="BH233" s="30"/>
      <c r="BI233" s="30"/>
      <c r="BJ233" s="30"/>
      <c r="BK233" s="30"/>
      <c r="BL233" s="30"/>
      <c r="BM233" s="30"/>
      <c r="BN233" s="30"/>
      <c r="BO233" s="30"/>
      <c r="BP233" s="30"/>
      <c r="BQ233" s="30"/>
    </row>
    <row r="234" spans="32:69" x14ac:dyDescent="0.25">
      <c r="AF234" s="28"/>
      <c r="AG234" s="28"/>
      <c r="AH234" s="28"/>
      <c r="AI234" s="29"/>
      <c r="BC234" s="30"/>
      <c r="BD234" s="30"/>
      <c r="BE234" s="30"/>
      <c r="BF234" s="30"/>
      <c r="BG234" s="30"/>
      <c r="BH234" s="30"/>
      <c r="BI234" s="30"/>
      <c r="BJ234" s="30"/>
      <c r="BK234" s="30"/>
      <c r="BL234" s="30"/>
      <c r="BM234" s="30"/>
      <c r="BN234" s="30"/>
      <c r="BO234" s="30"/>
      <c r="BP234" s="30"/>
      <c r="BQ234" s="30"/>
    </row>
    <row r="235" spans="32:69" x14ac:dyDescent="0.25">
      <c r="AF235" s="28"/>
      <c r="AG235" s="28"/>
      <c r="AH235" s="28"/>
      <c r="AI235" s="29"/>
      <c r="BC235" s="30"/>
      <c r="BD235" s="30"/>
      <c r="BE235" s="30"/>
      <c r="BF235" s="30"/>
      <c r="BG235" s="30"/>
      <c r="BH235" s="30"/>
      <c r="BI235" s="30"/>
      <c r="BJ235" s="30"/>
      <c r="BK235" s="30"/>
      <c r="BL235" s="30"/>
      <c r="BM235" s="30"/>
      <c r="BN235" s="30"/>
      <c r="BO235" s="30"/>
      <c r="BP235" s="30"/>
      <c r="BQ235" s="30"/>
    </row>
    <row r="236" spans="32:69" x14ac:dyDescent="0.25">
      <c r="AF236" s="28"/>
      <c r="AG236" s="28"/>
      <c r="AH236" s="28"/>
      <c r="AI236" s="29"/>
      <c r="BC236" s="30"/>
      <c r="BD236" s="30"/>
      <c r="BE236" s="30"/>
      <c r="BF236" s="30"/>
      <c r="BG236" s="30"/>
      <c r="BH236" s="30"/>
      <c r="BI236" s="30"/>
      <c r="BJ236" s="30"/>
      <c r="BK236" s="30"/>
      <c r="BL236" s="30"/>
      <c r="BM236" s="30"/>
      <c r="BN236" s="30"/>
      <c r="BO236" s="30"/>
      <c r="BP236" s="30"/>
      <c r="BQ236" s="30"/>
    </row>
    <row r="237" spans="32:69" x14ac:dyDescent="0.25">
      <c r="AF237" s="28"/>
      <c r="AG237" s="28"/>
      <c r="AH237" s="28"/>
      <c r="AI237" s="29"/>
      <c r="BC237" s="30"/>
      <c r="BD237" s="30"/>
      <c r="BE237" s="30"/>
      <c r="BF237" s="30"/>
      <c r="BG237" s="30"/>
      <c r="BH237" s="30"/>
      <c r="BI237" s="30"/>
      <c r="BJ237" s="30"/>
      <c r="BK237" s="30"/>
      <c r="BL237" s="30"/>
      <c r="BM237" s="30"/>
      <c r="BN237" s="30"/>
      <c r="BO237" s="30"/>
      <c r="BP237" s="30"/>
      <c r="BQ237" s="30"/>
    </row>
    <row r="238" spans="32:69" x14ac:dyDescent="0.25">
      <c r="AF238" s="28"/>
      <c r="AG238" s="28"/>
      <c r="AH238" s="28"/>
      <c r="AI238" s="29"/>
      <c r="BC238" s="30"/>
      <c r="BD238" s="30"/>
      <c r="BE238" s="30"/>
      <c r="BF238" s="30"/>
      <c r="BG238" s="30"/>
      <c r="BH238" s="30"/>
      <c r="BI238" s="30"/>
      <c r="BJ238" s="30"/>
      <c r="BK238" s="30"/>
      <c r="BL238" s="30"/>
      <c r="BM238" s="30"/>
      <c r="BN238" s="30"/>
      <c r="BO238" s="30"/>
      <c r="BP238" s="30"/>
      <c r="BQ238" s="30"/>
    </row>
    <row r="239" spans="32:69" x14ac:dyDescent="0.25">
      <c r="AF239" s="28"/>
      <c r="AG239" s="28"/>
      <c r="AH239" s="28"/>
      <c r="AI239" s="29"/>
      <c r="BC239" s="30"/>
      <c r="BD239" s="30"/>
      <c r="BE239" s="30"/>
      <c r="BF239" s="30"/>
      <c r="BG239" s="30"/>
      <c r="BH239" s="30"/>
      <c r="BI239" s="30"/>
      <c r="BJ239" s="30"/>
      <c r="BK239" s="30"/>
      <c r="BL239" s="30"/>
      <c r="BM239" s="30"/>
      <c r="BN239" s="30"/>
      <c r="BO239" s="30"/>
      <c r="BP239" s="30"/>
      <c r="BQ239" s="30"/>
    </row>
    <row r="240" spans="32:69" x14ac:dyDescent="0.25">
      <c r="AF240" s="28"/>
      <c r="AG240" s="28"/>
      <c r="AH240" s="28"/>
      <c r="AI240" s="29"/>
      <c r="BC240" s="30"/>
      <c r="BD240" s="30"/>
      <c r="BE240" s="30"/>
      <c r="BF240" s="30"/>
      <c r="BG240" s="30"/>
      <c r="BH240" s="30"/>
      <c r="BI240" s="30"/>
      <c r="BJ240" s="30"/>
      <c r="BK240" s="30"/>
      <c r="BL240" s="30"/>
      <c r="BM240" s="30"/>
      <c r="BN240" s="30"/>
      <c r="BO240" s="30"/>
      <c r="BP240" s="30"/>
      <c r="BQ240" s="30"/>
    </row>
    <row r="241" spans="32:69" x14ac:dyDescent="0.25">
      <c r="AF241" s="28"/>
      <c r="AG241" s="28"/>
      <c r="AH241" s="28"/>
      <c r="AI241" s="29"/>
      <c r="BC241" s="30"/>
      <c r="BD241" s="30"/>
      <c r="BE241" s="30"/>
      <c r="BF241" s="30"/>
      <c r="BG241" s="30"/>
      <c r="BH241" s="30"/>
      <c r="BI241" s="30"/>
      <c r="BJ241" s="30"/>
      <c r="BK241" s="30"/>
      <c r="BL241" s="30"/>
      <c r="BM241" s="30"/>
      <c r="BN241" s="30"/>
      <c r="BO241" s="30"/>
      <c r="BP241" s="30"/>
      <c r="BQ241" s="30"/>
    </row>
    <row r="242" spans="32:69" x14ac:dyDescent="0.25">
      <c r="AF242" s="28"/>
      <c r="AG242" s="28"/>
      <c r="AH242" s="28"/>
      <c r="AI242" s="29"/>
      <c r="BC242" s="30"/>
      <c r="BD242" s="30"/>
      <c r="BE242" s="30"/>
      <c r="BF242" s="30"/>
      <c r="BG242" s="30"/>
      <c r="BH242" s="30"/>
      <c r="BI242" s="30"/>
      <c r="BJ242" s="30"/>
      <c r="BK242" s="30"/>
      <c r="BL242" s="30"/>
      <c r="BM242" s="30"/>
      <c r="BN242" s="30"/>
      <c r="BO242" s="30"/>
      <c r="BP242" s="30"/>
      <c r="BQ242" s="30"/>
    </row>
    <row r="243" spans="32:69" x14ac:dyDescent="0.25">
      <c r="AF243" s="28"/>
      <c r="AG243" s="28"/>
      <c r="AH243" s="28"/>
      <c r="AI243" s="29"/>
      <c r="BC243" s="30"/>
      <c r="BD243" s="30"/>
      <c r="BE243" s="30"/>
      <c r="BF243" s="30"/>
      <c r="BG243" s="30"/>
      <c r="BH243" s="30"/>
      <c r="BI243" s="30"/>
      <c r="BJ243" s="30"/>
      <c r="BK243" s="30"/>
      <c r="BL243" s="30"/>
      <c r="BM243" s="30"/>
      <c r="BN243" s="30"/>
      <c r="BO243" s="30"/>
      <c r="BP243" s="30"/>
      <c r="BQ243" s="30"/>
    </row>
    <row r="244" spans="32:69" x14ac:dyDescent="0.25">
      <c r="AF244" s="28"/>
      <c r="AG244" s="28"/>
      <c r="AH244" s="28"/>
      <c r="AI244" s="29"/>
      <c r="BC244" s="30"/>
      <c r="BD244" s="30"/>
      <c r="BE244" s="30"/>
      <c r="BF244" s="30"/>
      <c r="BG244" s="30"/>
      <c r="BH244" s="30"/>
      <c r="BI244" s="30"/>
      <c r="BJ244" s="30"/>
      <c r="BK244" s="30"/>
      <c r="BL244" s="30"/>
      <c r="BM244" s="30"/>
      <c r="BN244" s="30"/>
      <c r="BO244" s="30"/>
      <c r="BP244" s="30"/>
      <c r="BQ244" s="30"/>
    </row>
    <row r="245" spans="32:69" x14ac:dyDescent="0.25">
      <c r="AF245" s="28"/>
      <c r="AG245" s="28"/>
      <c r="AH245" s="28"/>
      <c r="AI245" s="29"/>
      <c r="BC245" s="30"/>
      <c r="BD245" s="30"/>
      <c r="BE245" s="30"/>
      <c r="BF245" s="30"/>
      <c r="BG245" s="30"/>
      <c r="BH245" s="30"/>
      <c r="BI245" s="30"/>
      <c r="BJ245" s="30"/>
      <c r="BK245" s="30"/>
      <c r="BL245" s="30"/>
      <c r="BM245" s="30"/>
      <c r="BN245" s="30"/>
      <c r="BO245" s="30"/>
      <c r="BP245" s="30"/>
      <c r="BQ245" s="30"/>
    </row>
    <row r="246" spans="32:69" x14ac:dyDescent="0.25">
      <c r="AF246" s="28"/>
      <c r="AG246" s="28"/>
      <c r="AH246" s="28"/>
      <c r="AI246" s="29"/>
      <c r="BC246" s="30"/>
      <c r="BD246" s="30"/>
      <c r="BE246" s="30"/>
      <c r="BF246" s="30"/>
      <c r="BG246" s="30"/>
      <c r="BH246" s="30"/>
      <c r="BI246" s="30"/>
      <c r="BJ246" s="30"/>
      <c r="BK246" s="30"/>
      <c r="BL246" s="30"/>
      <c r="BM246" s="30"/>
      <c r="BN246" s="30"/>
      <c r="BO246" s="30"/>
      <c r="BP246" s="30"/>
      <c r="BQ246" s="30"/>
    </row>
    <row r="247" spans="32:69" x14ac:dyDescent="0.25">
      <c r="AF247" s="28"/>
      <c r="AG247" s="28"/>
      <c r="AH247" s="28"/>
      <c r="AI247" s="29"/>
      <c r="BC247" s="30"/>
      <c r="BD247" s="30"/>
      <c r="BE247" s="30"/>
      <c r="BF247" s="30"/>
      <c r="BG247" s="30"/>
      <c r="BH247" s="30"/>
      <c r="BI247" s="30"/>
      <c r="BJ247" s="30"/>
      <c r="BK247" s="30"/>
      <c r="BL247" s="30"/>
      <c r="BM247" s="30"/>
      <c r="BN247" s="30"/>
      <c r="BO247" s="30"/>
      <c r="BP247" s="30"/>
      <c r="BQ247" s="30"/>
    </row>
    <row r="248" spans="32:69" x14ac:dyDescent="0.25">
      <c r="AF248" s="28"/>
      <c r="AG248" s="28"/>
      <c r="AH248" s="28"/>
      <c r="AI248" s="29"/>
      <c r="BC248" s="30"/>
      <c r="BD248" s="30"/>
      <c r="BE248" s="30"/>
      <c r="BF248" s="30"/>
      <c r="BG248" s="30"/>
      <c r="BH248" s="30"/>
      <c r="BI248" s="30"/>
      <c r="BJ248" s="30"/>
      <c r="BK248" s="30"/>
      <c r="BL248" s="30"/>
      <c r="BM248" s="30"/>
      <c r="BN248" s="30"/>
      <c r="BO248" s="30"/>
      <c r="BP248" s="30"/>
      <c r="BQ248" s="30"/>
    </row>
    <row r="249" spans="32:69" x14ac:dyDescent="0.25">
      <c r="AF249" s="28"/>
      <c r="AG249" s="28"/>
      <c r="AH249" s="28"/>
      <c r="AI249" s="29"/>
      <c r="BC249" s="30"/>
      <c r="BD249" s="30"/>
      <c r="BE249" s="30"/>
      <c r="BF249" s="30"/>
      <c r="BG249" s="30"/>
      <c r="BH249" s="30"/>
      <c r="BI249" s="30"/>
      <c r="BJ249" s="30"/>
      <c r="BK249" s="30"/>
      <c r="BL249" s="30"/>
      <c r="BM249" s="30"/>
      <c r="BN249" s="30"/>
      <c r="BO249" s="30"/>
      <c r="BP249" s="30"/>
      <c r="BQ249" s="30"/>
    </row>
    <row r="250" spans="32:69" x14ac:dyDescent="0.25">
      <c r="AF250" s="28"/>
      <c r="AG250" s="28"/>
      <c r="AH250" s="28"/>
      <c r="AI250" s="29"/>
      <c r="BC250" s="30"/>
      <c r="BD250" s="30"/>
      <c r="BE250" s="30"/>
      <c r="BF250" s="30"/>
      <c r="BG250" s="30"/>
      <c r="BH250" s="30"/>
      <c r="BI250" s="30"/>
      <c r="BJ250" s="30"/>
      <c r="BK250" s="30"/>
      <c r="BL250" s="30"/>
      <c r="BM250" s="30"/>
      <c r="BN250" s="30"/>
      <c r="BO250" s="30"/>
      <c r="BP250" s="30"/>
      <c r="BQ250" s="30"/>
    </row>
    <row r="251" spans="32:69" x14ac:dyDescent="0.25">
      <c r="AF251" s="28"/>
      <c r="AG251" s="28"/>
      <c r="AH251" s="28"/>
      <c r="AI251" s="29"/>
      <c r="BC251" s="30"/>
      <c r="BD251" s="30"/>
      <c r="BE251" s="30"/>
      <c r="BF251" s="30"/>
      <c r="BG251" s="30"/>
      <c r="BH251" s="30"/>
      <c r="BI251" s="30"/>
      <c r="BJ251" s="30"/>
      <c r="BK251" s="30"/>
      <c r="BL251" s="30"/>
      <c r="BM251" s="30"/>
      <c r="BN251" s="30"/>
      <c r="BO251" s="30"/>
      <c r="BP251" s="30"/>
      <c r="BQ251" s="30"/>
    </row>
    <row r="252" spans="32:69" x14ac:dyDescent="0.25">
      <c r="AF252" s="28"/>
      <c r="AG252" s="28"/>
      <c r="AH252" s="28"/>
      <c r="AI252" s="29"/>
      <c r="BC252" s="30"/>
      <c r="BD252" s="30"/>
      <c r="BE252" s="30"/>
      <c r="BF252" s="30"/>
      <c r="BG252" s="30"/>
      <c r="BH252" s="30"/>
      <c r="BI252" s="30"/>
      <c r="BJ252" s="30"/>
      <c r="BK252" s="30"/>
      <c r="BL252" s="30"/>
      <c r="BM252" s="30"/>
      <c r="BN252" s="30"/>
      <c r="BO252" s="30"/>
      <c r="BP252" s="30"/>
      <c r="BQ252" s="30"/>
    </row>
    <row r="253" spans="32:69" x14ac:dyDescent="0.25">
      <c r="AF253" s="28"/>
      <c r="AG253" s="28"/>
      <c r="AH253" s="28"/>
      <c r="AI253" s="29"/>
      <c r="BC253" s="30"/>
      <c r="BD253" s="30"/>
      <c r="BE253" s="30"/>
      <c r="BF253" s="30"/>
      <c r="BG253" s="30"/>
      <c r="BH253" s="30"/>
      <c r="BI253" s="30"/>
      <c r="BJ253" s="30"/>
      <c r="BK253" s="30"/>
      <c r="BL253" s="30"/>
      <c r="BM253" s="30"/>
      <c r="BN253" s="30"/>
      <c r="BO253" s="30"/>
      <c r="BP253" s="30"/>
      <c r="BQ253" s="30"/>
    </row>
    <row r="254" spans="32:69" x14ac:dyDescent="0.25">
      <c r="AF254" s="28"/>
      <c r="AG254" s="28"/>
      <c r="AH254" s="28"/>
      <c r="AI254" s="29"/>
      <c r="BC254" s="30"/>
      <c r="BD254" s="30"/>
      <c r="BE254" s="30"/>
      <c r="BF254" s="30"/>
      <c r="BG254" s="30"/>
      <c r="BH254" s="30"/>
      <c r="BI254" s="30"/>
      <c r="BJ254" s="30"/>
      <c r="BK254" s="30"/>
      <c r="BL254" s="30"/>
      <c r="BM254" s="30"/>
      <c r="BN254" s="30"/>
      <c r="BO254" s="30"/>
      <c r="BP254" s="30"/>
      <c r="BQ254" s="30"/>
    </row>
    <row r="255" spans="32:69" x14ac:dyDescent="0.25">
      <c r="AF255" s="28"/>
      <c r="AG255" s="28"/>
      <c r="AH255" s="28"/>
      <c r="AI255" s="29"/>
      <c r="BC255" s="30"/>
      <c r="BD255" s="30"/>
      <c r="BE255" s="30"/>
      <c r="BF255" s="30"/>
      <c r="BG255" s="30"/>
      <c r="BH255" s="30"/>
      <c r="BI255" s="30"/>
      <c r="BJ255" s="30"/>
      <c r="BK255" s="30"/>
      <c r="BL255" s="30"/>
      <c r="BM255" s="30"/>
      <c r="BN255" s="30"/>
      <c r="BO255" s="30"/>
      <c r="BP255" s="30"/>
      <c r="BQ255" s="30"/>
    </row>
    <row r="256" spans="32:69" x14ac:dyDescent="0.25">
      <c r="AF256" s="28"/>
      <c r="AG256" s="28"/>
      <c r="AH256" s="28"/>
      <c r="AI256" s="29"/>
      <c r="BC256" s="30"/>
      <c r="BD256" s="30"/>
      <c r="BE256" s="30"/>
      <c r="BF256" s="30"/>
      <c r="BG256" s="30"/>
      <c r="BH256" s="30"/>
      <c r="BI256" s="30"/>
      <c r="BJ256" s="30"/>
      <c r="BK256" s="30"/>
      <c r="BL256" s="30"/>
      <c r="BM256" s="30"/>
      <c r="BN256" s="30"/>
      <c r="BO256" s="30"/>
      <c r="BP256" s="30"/>
      <c r="BQ256" s="30"/>
    </row>
    <row r="257" spans="32:69" x14ac:dyDescent="0.25">
      <c r="AF257" s="28"/>
      <c r="AG257" s="28"/>
      <c r="AH257" s="28"/>
      <c r="AI257" s="29"/>
      <c r="BC257" s="30"/>
      <c r="BD257" s="30"/>
      <c r="BE257" s="30"/>
      <c r="BF257" s="30"/>
      <c r="BG257" s="30"/>
      <c r="BH257" s="30"/>
      <c r="BI257" s="30"/>
      <c r="BJ257" s="30"/>
      <c r="BK257" s="30"/>
      <c r="BL257" s="30"/>
      <c r="BM257" s="30"/>
      <c r="BN257" s="30"/>
      <c r="BO257" s="30"/>
      <c r="BP257" s="30"/>
      <c r="BQ257" s="30"/>
    </row>
    <row r="258" spans="32:69" x14ac:dyDescent="0.25">
      <c r="AF258" s="28"/>
      <c r="AG258" s="28"/>
      <c r="AH258" s="28"/>
      <c r="AI258" s="29"/>
      <c r="BC258" s="30"/>
      <c r="BD258" s="30"/>
      <c r="BE258" s="30"/>
      <c r="BF258" s="30"/>
      <c r="BG258" s="30"/>
      <c r="BH258" s="30"/>
      <c r="BI258" s="30"/>
      <c r="BJ258" s="30"/>
      <c r="BK258" s="30"/>
      <c r="BL258" s="30"/>
      <c r="BM258" s="30"/>
      <c r="BN258" s="30"/>
      <c r="BO258" s="30"/>
      <c r="BP258" s="30"/>
      <c r="BQ258" s="30"/>
    </row>
    <row r="259" spans="32:69" x14ac:dyDescent="0.25">
      <c r="AF259" s="28"/>
      <c r="AG259" s="28"/>
      <c r="AH259" s="28"/>
      <c r="AI259" s="29"/>
      <c r="BC259" s="30"/>
      <c r="BD259" s="30"/>
      <c r="BE259" s="30"/>
      <c r="BF259" s="30"/>
      <c r="BG259" s="30"/>
      <c r="BH259" s="30"/>
      <c r="BI259" s="30"/>
      <c r="BJ259" s="30"/>
      <c r="BK259" s="30"/>
      <c r="BL259" s="30"/>
      <c r="BM259" s="30"/>
      <c r="BN259" s="30"/>
      <c r="BO259" s="30"/>
      <c r="BP259" s="30"/>
      <c r="BQ259" s="30"/>
    </row>
    <row r="260" spans="32:69" x14ac:dyDescent="0.25">
      <c r="AF260" s="28"/>
      <c r="AG260" s="28"/>
      <c r="AH260" s="28"/>
      <c r="AI260" s="29"/>
      <c r="BC260" s="30"/>
      <c r="BD260" s="30"/>
      <c r="BE260" s="30"/>
      <c r="BF260" s="30"/>
      <c r="BG260" s="30"/>
      <c r="BH260" s="30"/>
      <c r="BI260" s="30"/>
      <c r="BJ260" s="30"/>
      <c r="BK260" s="30"/>
      <c r="BL260" s="30"/>
      <c r="BM260" s="30"/>
      <c r="BN260" s="30"/>
      <c r="BO260" s="30"/>
      <c r="BP260" s="30"/>
      <c r="BQ260" s="30"/>
    </row>
    <row r="261" spans="32:69" x14ac:dyDescent="0.25">
      <c r="AF261" s="28"/>
      <c r="AG261" s="28"/>
      <c r="AH261" s="28"/>
      <c r="AI261" s="29"/>
      <c r="BC261" s="30"/>
      <c r="BD261" s="30"/>
      <c r="BE261" s="30"/>
      <c r="BF261" s="30"/>
      <c r="BG261" s="30"/>
      <c r="BH261" s="30"/>
      <c r="BI261" s="30"/>
      <c r="BJ261" s="30"/>
      <c r="BK261" s="30"/>
      <c r="BL261" s="30"/>
      <c r="BM261" s="30"/>
      <c r="BN261" s="30"/>
      <c r="BO261" s="30"/>
      <c r="BP261" s="30"/>
      <c r="BQ261" s="30"/>
    </row>
    <row r="262" spans="32:69" x14ac:dyDescent="0.25">
      <c r="AF262" s="28"/>
      <c r="AG262" s="28"/>
      <c r="AH262" s="28"/>
      <c r="AI262" s="29"/>
      <c r="BC262" s="30"/>
      <c r="BD262" s="30"/>
      <c r="BE262" s="30"/>
      <c r="BF262" s="30"/>
      <c r="BG262" s="30"/>
      <c r="BH262" s="30"/>
      <c r="BI262" s="30"/>
      <c r="BJ262" s="30"/>
      <c r="BK262" s="30"/>
      <c r="BL262" s="30"/>
      <c r="BM262" s="30"/>
      <c r="BN262" s="30"/>
      <c r="BO262" s="30"/>
      <c r="BP262" s="30"/>
      <c r="BQ262" s="30"/>
    </row>
    <row r="263" spans="32:69" x14ac:dyDescent="0.25">
      <c r="AF263" s="28"/>
      <c r="AG263" s="28"/>
      <c r="AH263" s="28"/>
      <c r="AI263" s="29"/>
      <c r="BC263" s="30"/>
      <c r="BD263" s="30"/>
      <c r="BE263" s="30"/>
      <c r="BF263" s="30"/>
      <c r="BG263" s="30"/>
      <c r="BH263" s="30"/>
      <c r="BI263" s="30"/>
      <c r="BJ263" s="30"/>
      <c r="BK263" s="30"/>
      <c r="BL263" s="30"/>
      <c r="BM263" s="30"/>
      <c r="BN263" s="30"/>
      <c r="BO263" s="30"/>
      <c r="BP263" s="30"/>
      <c r="BQ263" s="30"/>
    </row>
    <row r="264" spans="32:69" x14ac:dyDescent="0.25">
      <c r="AF264" s="28"/>
      <c r="AG264" s="28"/>
      <c r="AH264" s="28"/>
      <c r="AI264" s="29"/>
      <c r="BC264" s="30"/>
      <c r="BD264" s="30"/>
      <c r="BE264" s="30"/>
      <c r="BF264" s="30"/>
      <c r="BG264" s="30"/>
      <c r="BH264" s="30"/>
      <c r="BI264" s="30"/>
      <c r="BJ264" s="30"/>
      <c r="BK264" s="30"/>
      <c r="BL264" s="30"/>
      <c r="BM264" s="30"/>
      <c r="BN264" s="30"/>
      <c r="BO264" s="30"/>
      <c r="BP264" s="30"/>
      <c r="BQ264" s="30"/>
    </row>
    <row r="265" spans="32:69" x14ac:dyDescent="0.25">
      <c r="AF265" s="28"/>
      <c r="AG265" s="28"/>
      <c r="AH265" s="28"/>
      <c r="AI265" s="29"/>
      <c r="BC265" s="30"/>
      <c r="BD265" s="30"/>
      <c r="BE265" s="30"/>
      <c r="BF265" s="30"/>
      <c r="BG265" s="30"/>
      <c r="BH265" s="30"/>
      <c r="BI265" s="30"/>
      <c r="BJ265" s="30"/>
      <c r="BK265" s="30"/>
      <c r="BL265" s="30"/>
      <c r="BM265" s="30"/>
      <c r="BN265" s="30"/>
      <c r="BO265" s="30"/>
      <c r="BP265" s="30"/>
      <c r="BQ265" s="30"/>
    </row>
    <row r="266" spans="32:69" x14ac:dyDescent="0.25">
      <c r="AF266" s="28"/>
      <c r="AG266" s="28"/>
      <c r="AH266" s="28"/>
      <c r="AI266" s="29"/>
      <c r="BC266" s="30"/>
      <c r="BD266" s="30"/>
      <c r="BE266" s="30"/>
      <c r="BF266" s="30"/>
      <c r="BG266" s="30"/>
      <c r="BH266" s="30"/>
      <c r="BI266" s="30"/>
      <c r="BJ266" s="30"/>
      <c r="BK266" s="30"/>
      <c r="BL266" s="30"/>
      <c r="BM266" s="30"/>
      <c r="BN266" s="30"/>
      <c r="BO266" s="30"/>
      <c r="BP266" s="30"/>
      <c r="BQ266" s="30"/>
    </row>
    <row r="267" spans="32:69" x14ac:dyDescent="0.25">
      <c r="AF267" s="28"/>
      <c r="AG267" s="28"/>
      <c r="AH267" s="28"/>
      <c r="AI267" s="29"/>
      <c r="BC267" s="30"/>
      <c r="BD267" s="30"/>
      <c r="BE267" s="30"/>
      <c r="BF267" s="30"/>
      <c r="BG267" s="30"/>
      <c r="BH267" s="30"/>
      <c r="BI267" s="30"/>
      <c r="BJ267" s="30"/>
      <c r="BK267" s="30"/>
      <c r="BL267" s="30"/>
      <c r="BM267" s="30"/>
      <c r="BN267" s="30"/>
      <c r="BO267" s="30"/>
      <c r="BP267" s="30"/>
      <c r="BQ267" s="30"/>
    </row>
    <row r="268" spans="32:69" x14ac:dyDescent="0.25">
      <c r="AF268" s="28"/>
      <c r="AG268" s="28"/>
      <c r="AH268" s="28"/>
      <c r="AI268" s="29"/>
      <c r="BC268" s="30"/>
      <c r="BD268" s="30"/>
      <c r="BE268" s="30"/>
      <c r="BF268" s="30"/>
      <c r="BG268" s="30"/>
      <c r="BH268" s="30"/>
      <c r="BI268" s="30"/>
      <c r="BJ268" s="30"/>
      <c r="BK268" s="30"/>
      <c r="BL268" s="30"/>
      <c r="BM268" s="30"/>
      <c r="BN268" s="30"/>
      <c r="BO268" s="30"/>
      <c r="BP268" s="30"/>
      <c r="BQ268" s="30"/>
    </row>
    <row r="269" spans="32:69" x14ac:dyDescent="0.25">
      <c r="AF269" s="28"/>
      <c r="AG269" s="28"/>
      <c r="AH269" s="28"/>
      <c r="AI269" s="29"/>
      <c r="BC269" s="30"/>
      <c r="BD269" s="30"/>
      <c r="BE269" s="30"/>
      <c r="BF269" s="30"/>
      <c r="BG269" s="30"/>
      <c r="BH269" s="30"/>
      <c r="BI269" s="30"/>
      <c r="BJ269" s="30"/>
      <c r="BK269" s="30"/>
      <c r="BL269" s="30"/>
      <c r="BM269" s="30"/>
      <c r="BN269" s="30"/>
      <c r="BO269" s="30"/>
      <c r="BP269" s="30"/>
      <c r="BQ269" s="30"/>
    </row>
    <row r="270" spans="32:69" x14ac:dyDescent="0.25">
      <c r="AF270" s="28"/>
      <c r="AG270" s="28"/>
      <c r="AH270" s="28"/>
      <c r="AI270" s="29"/>
      <c r="BC270" s="30"/>
      <c r="BD270" s="30"/>
      <c r="BE270" s="30"/>
      <c r="BF270" s="30"/>
      <c r="BG270" s="30"/>
      <c r="BH270" s="30"/>
      <c r="BI270" s="30"/>
      <c r="BJ270" s="30"/>
      <c r="BK270" s="30"/>
      <c r="BL270" s="30"/>
      <c r="BM270" s="30"/>
      <c r="BN270" s="30"/>
      <c r="BO270" s="30"/>
      <c r="BP270" s="30"/>
      <c r="BQ270" s="30"/>
    </row>
    <row r="271" spans="32:69" x14ac:dyDescent="0.25">
      <c r="AF271" s="28"/>
      <c r="AG271" s="28"/>
      <c r="AH271" s="28"/>
      <c r="AI271" s="29"/>
      <c r="BC271" s="30"/>
      <c r="BD271" s="30"/>
      <c r="BE271" s="30"/>
      <c r="BF271" s="30"/>
      <c r="BG271" s="30"/>
      <c r="BH271" s="30"/>
      <c r="BI271" s="30"/>
      <c r="BJ271" s="30"/>
      <c r="BK271" s="30"/>
      <c r="BL271" s="30"/>
      <c r="BM271" s="30"/>
      <c r="BN271" s="30"/>
      <c r="BO271" s="30"/>
      <c r="BP271" s="30"/>
      <c r="BQ271" s="30"/>
    </row>
    <row r="272" spans="32:69" x14ac:dyDescent="0.25">
      <c r="AF272" s="28"/>
      <c r="AG272" s="28"/>
      <c r="AH272" s="28"/>
      <c r="AI272" s="29"/>
      <c r="BC272" s="30"/>
      <c r="BD272" s="30"/>
      <c r="BE272" s="30"/>
      <c r="BF272" s="30"/>
      <c r="BG272" s="30"/>
      <c r="BH272" s="30"/>
      <c r="BI272" s="30"/>
      <c r="BJ272" s="30"/>
      <c r="BK272" s="30"/>
      <c r="BL272" s="30"/>
      <c r="BM272" s="30"/>
      <c r="BN272" s="30"/>
      <c r="BO272" s="30"/>
      <c r="BP272" s="30"/>
      <c r="BQ272" s="30"/>
    </row>
    <row r="273" spans="32:69" x14ac:dyDescent="0.25">
      <c r="AF273" s="28"/>
      <c r="AG273" s="28"/>
      <c r="AH273" s="28"/>
      <c r="AI273" s="29"/>
      <c r="BC273" s="30"/>
      <c r="BD273" s="30"/>
      <c r="BE273" s="30"/>
      <c r="BF273" s="30"/>
      <c r="BG273" s="30"/>
      <c r="BH273" s="30"/>
      <c r="BI273" s="30"/>
      <c r="BJ273" s="30"/>
      <c r="BK273" s="30"/>
      <c r="BL273" s="30"/>
      <c r="BM273" s="30"/>
      <c r="BN273" s="30"/>
      <c r="BO273" s="30"/>
      <c r="BP273" s="30"/>
      <c r="BQ273" s="30"/>
    </row>
    <row r="274" spans="32:69" x14ac:dyDescent="0.25">
      <c r="AF274" s="28"/>
      <c r="AG274" s="28"/>
      <c r="AH274" s="28"/>
      <c r="AI274" s="29"/>
      <c r="BC274" s="30"/>
      <c r="BD274" s="30"/>
      <c r="BE274" s="30"/>
      <c r="BF274" s="30"/>
      <c r="BG274" s="30"/>
      <c r="BH274" s="30"/>
      <c r="BI274" s="30"/>
      <c r="BJ274" s="30"/>
      <c r="BK274" s="30"/>
      <c r="BL274" s="30"/>
      <c r="BM274" s="30"/>
      <c r="BN274" s="30"/>
      <c r="BO274" s="30"/>
      <c r="BP274" s="30"/>
      <c r="BQ274" s="30"/>
    </row>
    <row r="275" spans="32:69" x14ac:dyDescent="0.25">
      <c r="AF275" s="28"/>
      <c r="AG275" s="28"/>
      <c r="AH275" s="28"/>
      <c r="AI275" s="29"/>
      <c r="BC275" s="30"/>
      <c r="BD275" s="30"/>
      <c r="BE275" s="30"/>
      <c r="BF275" s="30"/>
      <c r="BG275" s="30"/>
      <c r="BH275" s="30"/>
      <c r="BI275" s="30"/>
      <c r="BJ275" s="30"/>
      <c r="BK275" s="30"/>
      <c r="BL275" s="30"/>
      <c r="BM275" s="30"/>
      <c r="BN275" s="30"/>
      <c r="BO275" s="30"/>
      <c r="BP275" s="30"/>
      <c r="BQ275" s="30"/>
    </row>
    <row r="276" spans="32:69" x14ac:dyDescent="0.25">
      <c r="AF276" s="28"/>
      <c r="AG276" s="28"/>
      <c r="AH276" s="28"/>
      <c r="AI276" s="29"/>
      <c r="BC276" s="30"/>
      <c r="BD276" s="30"/>
      <c r="BE276" s="30"/>
      <c r="BF276" s="30"/>
      <c r="BG276" s="30"/>
      <c r="BH276" s="30"/>
      <c r="BI276" s="30"/>
      <c r="BJ276" s="30"/>
      <c r="BK276" s="30"/>
      <c r="BL276" s="30"/>
      <c r="BM276" s="30"/>
      <c r="BN276" s="30"/>
      <c r="BO276" s="30"/>
      <c r="BP276" s="30"/>
      <c r="BQ276" s="30"/>
    </row>
    <row r="277" spans="32:69" x14ac:dyDescent="0.25">
      <c r="AF277" s="28"/>
      <c r="AG277" s="28"/>
      <c r="AH277" s="28"/>
      <c r="AI277" s="29"/>
      <c r="BC277" s="30"/>
      <c r="BD277" s="30"/>
      <c r="BE277" s="30"/>
      <c r="BF277" s="30"/>
      <c r="BG277" s="30"/>
      <c r="BH277" s="30"/>
      <c r="BI277" s="30"/>
      <c r="BJ277" s="30"/>
      <c r="BK277" s="30"/>
      <c r="BL277" s="30"/>
      <c r="BM277" s="30"/>
      <c r="BN277" s="30"/>
      <c r="BO277" s="30"/>
      <c r="BP277" s="30"/>
      <c r="BQ277" s="30"/>
    </row>
    <row r="278" spans="32:69" x14ac:dyDescent="0.25">
      <c r="AF278" s="28"/>
      <c r="AG278" s="28"/>
      <c r="AH278" s="28"/>
      <c r="AI278" s="29"/>
      <c r="BC278" s="30"/>
      <c r="BD278" s="30"/>
      <c r="BE278" s="30"/>
      <c r="BF278" s="30"/>
      <c r="BG278" s="30"/>
      <c r="BH278" s="30"/>
      <c r="BI278" s="30"/>
      <c r="BJ278" s="30"/>
      <c r="BK278" s="30"/>
      <c r="BL278" s="30"/>
      <c r="BM278" s="30"/>
      <c r="BN278" s="30"/>
      <c r="BO278" s="30"/>
      <c r="BP278" s="30"/>
      <c r="BQ278" s="30"/>
    </row>
    <row r="279" spans="32:69" x14ac:dyDescent="0.25">
      <c r="AF279" s="28"/>
      <c r="AG279" s="28"/>
      <c r="AH279" s="28"/>
      <c r="AI279" s="29"/>
      <c r="BC279" s="30"/>
      <c r="BD279" s="30"/>
      <c r="BE279" s="30"/>
      <c r="BF279" s="30"/>
      <c r="BG279" s="30"/>
      <c r="BH279" s="30"/>
      <c r="BI279" s="30"/>
      <c r="BJ279" s="30"/>
      <c r="BK279" s="30"/>
      <c r="BL279" s="30"/>
      <c r="BM279" s="30"/>
      <c r="BN279" s="30"/>
      <c r="BO279" s="30"/>
      <c r="BP279" s="30"/>
      <c r="BQ279" s="30"/>
    </row>
    <row r="280" spans="32:69" x14ac:dyDescent="0.25">
      <c r="AF280" s="28"/>
      <c r="AG280" s="28"/>
      <c r="AH280" s="28"/>
      <c r="AI280" s="29"/>
      <c r="BC280" s="30"/>
      <c r="BD280" s="30"/>
      <c r="BE280" s="30"/>
      <c r="BF280" s="30"/>
      <c r="BG280" s="30"/>
      <c r="BH280" s="30"/>
      <c r="BI280" s="30"/>
      <c r="BJ280" s="30"/>
      <c r="BK280" s="30"/>
      <c r="BL280" s="30"/>
      <c r="BM280" s="30"/>
      <c r="BN280" s="30"/>
      <c r="BO280" s="30"/>
      <c r="BP280" s="30"/>
      <c r="BQ280" s="30"/>
    </row>
    <row r="281" spans="32:69" x14ac:dyDescent="0.25">
      <c r="AF281" s="28"/>
      <c r="AG281" s="28"/>
      <c r="AH281" s="28"/>
      <c r="AI281" s="29"/>
      <c r="BC281" s="30"/>
      <c r="BD281" s="30"/>
      <c r="BE281" s="30"/>
      <c r="BF281" s="30"/>
      <c r="BG281" s="30"/>
      <c r="BH281" s="30"/>
      <c r="BI281" s="30"/>
      <c r="BJ281" s="30"/>
      <c r="BK281" s="30"/>
      <c r="BL281" s="30"/>
      <c r="BM281" s="30"/>
      <c r="BN281" s="30"/>
      <c r="BO281" s="30"/>
      <c r="BP281" s="30"/>
      <c r="BQ281" s="30"/>
    </row>
    <row r="282" spans="32:69" x14ac:dyDescent="0.25">
      <c r="AF282" s="28"/>
      <c r="AG282" s="28"/>
      <c r="AH282" s="28"/>
      <c r="AI282" s="29"/>
      <c r="BC282" s="30"/>
      <c r="BD282" s="30"/>
      <c r="BE282" s="30"/>
      <c r="BF282" s="30"/>
      <c r="BG282" s="30"/>
      <c r="BH282" s="30"/>
      <c r="BI282" s="30"/>
      <c r="BJ282" s="30"/>
      <c r="BK282" s="30"/>
      <c r="BL282" s="30"/>
      <c r="BM282" s="30"/>
      <c r="BN282" s="30"/>
      <c r="BO282" s="30"/>
      <c r="BP282" s="30"/>
      <c r="BQ282" s="30"/>
    </row>
    <row r="283" spans="32:69" x14ac:dyDescent="0.25">
      <c r="AF283" s="28"/>
      <c r="AG283" s="28"/>
      <c r="AH283" s="28"/>
      <c r="AI283" s="29"/>
      <c r="BC283" s="30"/>
      <c r="BD283" s="30"/>
      <c r="BE283" s="30"/>
      <c r="BF283" s="30"/>
      <c r="BG283" s="30"/>
      <c r="BH283" s="30"/>
      <c r="BI283" s="30"/>
      <c r="BJ283" s="30"/>
      <c r="BK283" s="30"/>
      <c r="BL283" s="30"/>
      <c r="BM283" s="30"/>
      <c r="BN283" s="30"/>
      <c r="BO283" s="30"/>
      <c r="BP283" s="30"/>
      <c r="BQ283" s="30"/>
    </row>
    <row r="284" spans="32:69" x14ac:dyDescent="0.25">
      <c r="AF284" s="28"/>
      <c r="AG284" s="28"/>
      <c r="AH284" s="28"/>
      <c r="AI284" s="29"/>
      <c r="BC284" s="30"/>
      <c r="BD284" s="30"/>
      <c r="BE284" s="30"/>
      <c r="BF284" s="30"/>
      <c r="BG284" s="30"/>
      <c r="BH284" s="30"/>
      <c r="BI284" s="30"/>
      <c r="BJ284" s="30"/>
      <c r="BK284" s="30"/>
      <c r="BL284" s="30"/>
      <c r="BM284" s="30"/>
      <c r="BN284" s="30"/>
      <c r="BO284" s="30"/>
      <c r="BP284" s="30"/>
      <c r="BQ284" s="30"/>
    </row>
    <row r="285" spans="32:69" x14ac:dyDescent="0.25">
      <c r="AF285" s="28"/>
      <c r="AG285" s="28"/>
      <c r="AH285" s="28"/>
      <c r="AI285" s="29"/>
      <c r="BC285" s="30"/>
      <c r="BD285" s="30"/>
      <c r="BE285" s="30"/>
      <c r="BF285" s="30"/>
      <c r="BG285" s="30"/>
      <c r="BH285" s="30"/>
      <c r="BI285" s="30"/>
      <c r="BJ285" s="30"/>
      <c r="BK285" s="30"/>
      <c r="BL285" s="30"/>
      <c r="BM285" s="30"/>
      <c r="BN285" s="30"/>
      <c r="BO285" s="30"/>
      <c r="BP285" s="30"/>
      <c r="BQ285" s="30"/>
    </row>
    <row r="286" spans="32:69" x14ac:dyDescent="0.25">
      <c r="AF286" s="28"/>
      <c r="AG286" s="28"/>
      <c r="AH286" s="28"/>
      <c r="AI286" s="29"/>
      <c r="BC286" s="30"/>
      <c r="BD286" s="30"/>
      <c r="BE286" s="30"/>
      <c r="BF286" s="30"/>
      <c r="BG286" s="30"/>
      <c r="BH286" s="30"/>
      <c r="BI286" s="30"/>
      <c r="BJ286" s="30"/>
      <c r="BK286" s="30"/>
      <c r="BL286" s="30"/>
      <c r="BM286" s="30"/>
      <c r="BN286" s="30"/>
      <c r="BO286" s="30"/>
      <c r="BP286" s="30"/>
      <c r="BQ286" s="30"/>
    </row>
    <row r="287" spans="32:69" x14ac:dyDescent="0.25">
      <c r="AF287" s="28"/>
      <c r="AG287" s="28"/>
      <c r="AH287" s="28"/>
      <c r="AI287" s="29"/>
      <c r="BC287" s="30"/>
      <c r="BD287" s="30"/>
      <c r="BE287" s="30"/>
      <c r="BF287" s="30"/>
      <c r="BG287" s="30"/>
      <c r="BH287" s="30"/>
      <c r="BI287" s="30"/>
      <c r="BJ287" s="30"/>
      <c r="BK287" s="30"/>
      <c r="BL287" s="30"/>
      <c r="BM287" s="30"/>
      <c r="BN287" s="30"/>
      <c r="BO287" s="30"/>
      <c r="BP287" s="30"/>
      <c r="BQ287" s="30"/>
    </row>
    <row r="288" spans="32:69" x14ac:dyDescent="0.25">
      <c r="AF288" s="28"/>
      <c r="AG288" s="28"/>
      <c r="AH288" s="28"/>
      <c r="AI288" s="29"/>
      <c r="BC288" s="30"/>
      <c r="BD288" s="30"/>
      <c r="BE288" s="30"/>
      <c r="BF288" s="30"/>
      <c r="BG288" s="30"/>
      <c r="BH288" s="30"/>
      <c r="BI288" s="30"/>
      <c r="BJ288" s="30"/>
      <c r="BK288" s="30"/>
      <c r="BL288" s="30"/>
      <c r="BM288" s="30"/>
      <c r="BN288" s="30"/>
      <c r="BO288" s="30"/>
      <c r="BP288" s="30"/>
      <c r="BQ288" s="30"/>
    </row>
    <row r="289" spans="32:69" x14ac:dyDescent="0.25">
      <c r="AF289" s="28"/>
      <c r="AG289" s="28"/>
      <c r="AH289" s="28"/>
      <c r="AI289" s="29"/>
      <c r="BC289" s="30"/>
      <c r="BD289" s="30"/>
      <c r="BE289" s="30"/>
      <c r="BF289" s="30"/>
      <c r="BG289" s="30"/>
      <c r="BH289" s="30"/>
      <c r="BI289" s="30"/>
      <c r="BJ289" s="30"/>
      <c r="BK289" s="30"/>
      <c r="BL289" s="30"/>
      <c r="BM289" s="30"/>
      <c r="BN289" s="30"/>
      <c r="BO289" s="30"/>
      <c r="BP289" s="30"/>
      <c r="BQ289" s="30"/>
    </row>
    <row r="290" spans="32:69" x14ac:dyDescent="0.25">
      <c r="AF290" s="28"/>
      <c r="AG290" s="28"/>
      <c r="AH290" s="28"/>
      <c r="AI290" s="29"/>
      <c r="BC290" s="30"/>
      <c r="BD290" s="30"/>
      <c r="BE290" s="30"/>
      <c r="BF290" s="30"/>
      <c r="BG290" s="30"/>
      <c r="BH290" s="30"/>
      <c r="BI290" s="30"/>
      <c r="BJ290" s="30"/>
      <c r="BK290" s="30"/>
      <c r="BL290" s="30"/>
      <c r="BM290" s="30"/>
      <c r="BN290" s="30"/>
      <c r="BO290" s="30"/>
      <c r="BP290" s="30"/>
      <c r="BQ290" s="30"/>
    </row>
    <row r="291" spans="32:69" x14ac:dyDescent="0.25">
      <c r="AF291" s="28"/>
      <c r="AG291" s="28"/>
      <c r="AH291" s="28"/>
      <c r="AI291" s="29"/>
      <c r="BC291" s="30"/>
      <c r="BD291" s="30"/>
      <c r="BE291" s="30"/>
      <c r="BF291" s="30"/>
      <c r="BG291" s="30"/>
      <c r="BH291" s="30"/>
      <c r="BI291" s="30"/>
      <c r="BJ291" s="30"/>
      <c r="BK291" s="30"/>
      <c r="BL291" s="30"/>
      <c r="BM291" s="30"/>
      <c r="BN291" s="30"/>
      <c r="BO291" s="30"/>
      <c r="BP291" s="30"/>
      <c r="BQ291" s="30"/>
    </row>
    <row r="292" spans="32:69" x14ac:dyDescent="0.25">
      <c r="AF292" s="28"/>
      <c r="AG292" s="28"/>
      <c r="AH292" s="28"/>
      <c r="AI292" s="29"/>
      <c r="BC292" s="30"/>
      <c r="BD292" s="30"/>
      <c r="BE292" s="30"/>
      <c r="BF292" s="30"/>
      <c r="BG292" s="30"/>
      <c r="BH292" s="30"/>
      <c r="BI292" s="30"/>
      <c r="BJ292" s="30"/>
      <c r="BK292" s="30"/>
      <c r="BL292" s="30"/>
      <c r="BM292" s="30"/>
      <c r="BN292" s="30"/>
      <c r="BO292" s="30"/>
      <c r="BP292" s="30"/>
      <c r="BQ292" s="30"/>
    </row>
    <row r="293" spans="32:69" x14ac:dyDescent="0.25">
      <c r="AF293" s="28"/>
      <c r="AG293" s="28"/>
      <c r="AH293" s="28"/>
      <c r="AI293" s="29"/>
      <c r="BC293" s="30"/>
      <c r="BD293" s="30"/>
      <c r="BE293" s="30"/>
      <c r="BF293" s="30"/>
      <c r="BG293" s="30"/>
      <c r="BH293" s="30"/>
      <c r="BI293" s="30"/>
      <c r="BJ293" s="30"/>
      <c r="BK293" s="30"/>
      <c r="BL293" s="30"/>
      <c r="BM293" s="30"/>
      <c r="BN293" s="30"/>
      <c r="BO293" s="30"/>
      <c r="BP293" s="30"/>
      <c r="BQ293" s="30"/>
    </row>
    <row r="294" spans="32:69" x14ac:dyDescent="0.25">
      <c r="AF294" s="28"/>
      <c r="AG294" s="28"/>
      <c r="AH294" s="28"/>
      <c r="AI294" s="29"/>
      <c r="BC294" s="30"/>
      <c r="BD294" s="30"/>
      <c r="BE294" s="30"/>
      <c r="BF294" s="30"/>
      <c r="BG294" s="30"/>
      <c r="BH294" s="30"/>
      <c r="BI294" s="30"/>
      <c r="BJ294" s="30"/>
      <c r="BK294" s="30"/>
      <c r="BL294" s="30"/>
      <c r="BM294" s="30"/>
      <c r="BN294" s="30"/>
      <c r="BO294" s="30"/>
      <c r="BP294" s="30"/>
      <c r="BQ294" s="30"/>
    </row>
    <row r="295" spans="32:69" x14ac:dyDescent="0.25">
      <c r="AF295" s="28"/>
      <c r="AG295" s="28"/>
      <c r="AH295" s="28"/>
      <c r="AI295" s="29"/>
      <c r="BC295" s="30"/>
      <c r="BD295" s="30"/>
      <c r="BE295" s="30"/>
      <c r="BF295" s="30"/>
      <c r="BG295" s="30"/>
      <c r="BH295" s="30"/>
      <c r="BI295" s="30"/>
      <c r="BJ295" s="30"/>
      <c r="BK295" s="30"/>
      <c r="BL295" s="30"/>
      <c r="BM295" s="30"/>
      <c r="BN295" s="30"/>
      <c r="BO295" s="30"/>
      <c r="BP295" s="30"/>
      <c r="BQ295" s="30"/>
    </row>
    <row r="296" spans="32:69" x14ac:dyDescent="0.25">
      <c r="AF296" s="28"/>
      <c r="AG296" s="28"/>
      <c r="AH296" s="28"/>
      <c r="AI296" s="29"/>
      <c r="BC296" s="30"/>
      <c r="BD296" s="30"/>
      <c r="BE296" s="30"/>
      <c r="BF296" s="30"/>
      <c r="BG296" s="30"/>
      <c r="BH296" s="30"/>
      <c r="BI296" s="30"/>
      <c r="BJ296" s="30"/>
      <c r="BK296" s="30"/>
      <c r="BL296" s="30"/>
      <c r="BM296" s="30"/>
      <c r="BN296" s="30"/>
      <c r="BO296" s="30"/>
      <c r="BP296" s="30"/>
      <c r="BQ296" s="30"/>
    </row>
    <row r="297" spans="32:69" x14ac:dyDescent="0.25">
      <c r="AF297" s="28"/>
      <c r="AG297" s="28"/>
      <c r="AH297" s="28"/>
      <c r="AI297" s="29"/>
      <c r="BC297" s="30"/>
      <c r="BD297" s="30"/>
      <c r="BE297" s="30"/>
      <c r="BF297" s="30"/>
      <c r="BG297" s="30"/>
      <c r="BH297" s="30"/>
      <c r="BI297" s="30"/>
      <c r="BJ297" s="30"/>
      <c r="BK297" s="30"/>
      <c r="BL297" s="30"/>
      <c r="BM297" s="30"/>
      <c r="BN297" s="30"/>
      <c r="BO297" s="30"/>
      <c r="BP297" s="30"/>
      <c r="BQ297" s="30"/>
    </row>
    <row r="298" spans="32:69" x14ac:dyDescent="0.25">
      <c r="AF298" s="28"/>
      <c r="AG298" s="28"/>
      <c r="AH298" s="28"/>
      <c r="AI298" s="29"/>
      <c r="BC298" s="30"/>
      <c r="BD298" s="30"/>
      <c r="BE298" s="30"/>
      <c r="BF298" s="30"/>
      <c r="BG298" s="30"/>
      <c r="BH298" s="30"/>
      <c r="BI298" s="30"/>
      <c r="BJ298" s="30"/>
      <c r="BK298" s="30"/>
      <c r="BL298" s="30"/>
      <c r="BM298" s="30"/>
      <c r="BN298" s="30"/>
      <c r="BO298" s="30"/>
      <c r="BP298" s="30"/>
      <c r="BQ298" s="30"/>
    </row>
    <row r="299" spans="32:69" x14ac:dyDescent="0.25">
      <c r="AF299" s="28"/>
      <c r="AG299" s="28"/>
      <c r="AH299" s="28"/>
      <c r="AI299" s="29"/>
      <c r="BC299" s="30"/>
      <c r="BD299" s="30"/>
      <c r="BE299" s="30"/>
      <c r="BF299" s="30"/>
      <c r="BG299" s="30"/>
      <c r="BH299" s="30"/>
      <c r="BI299" s="30"/>
      <c r="BJ299" s="30"/>
      <c r="BK299" s="30"/>
      <c r="BL299" s="30"/>
      <c r="BM299" s="30"/>
      <c r="BN299" s="30"/>
      <c r="BO299" s="30"/>
      <c r="BP299" s="30"/>
      <c r="BQ299" s="30"/>
    </row>
    <row r="300" spans="32:69" x14ac:dyDescent="0.25">
      <c r="AF300" s="28"/>
      <c r="AG300" s="28"/>
      <c r="AH300" s="28"/>
      <c r="AI300" s="29"/>
      <c r="BC300" s="30"/>
      <c r="BD300" s="30"/>
      <c r="BE300" s="30"/>
      <c r="BF300" s="30"/>
      <c r="BG300" s="30"/>
      <c r="BH300" s="30"/>
      <c r="BI300" s="30"/>
      <c r="BJ300" s="30"/>
      <c r="BK300" s="30"/>
      <c r="BL300" s="30"/>
      <c r="BM300" s="30"/>
      <c r="BN300" s="30"/>
      <c r="BO300" s="30"/>
      <c r="BP300" s="30"/>
      <c r="BQ300" s="30"/>
    </row>
    <row r="301" spans="32:69" x14ac:dyDescent="0.25">
      <c r="AF301" s="28"/>
      <c r="AG301" s="28"/>
      <c r="AH301" s="28"/>
      <c r="AI301" s="29"/>
      <c r="BC301" s="30"/>
      <c r="BD301" s="30"/>
      <c r="BE301" s="30"/>
      <c r="BF301" s="30"/>
      <c r="BG301" s="30"/>
      <c r="BH301" s="30"/>
      <c r="BI301" s="30"/>
      <c r="BJ301" s="30"/>
      <c r="BK301" s="30"/>
      <c r="BL301" s="30"/>
      <c r="BM301" s="30"/>
      <c r="BN301" s="30"/>
      <c r="BO301" s="30"/>
      <c r="BP301" s="30"/>
      <c r="BQ301" s="30"/>
    </row>
    <row r="302" spans="32:69" x14ac:dyDescent="0.25">
      <c r="AF302" s="28"/>
      <c r="AG302" s="28"/>
      <c r="AH302" s="28"/>
      <c r="AI302" s="29"/>
      <c r="BC302" s="30"/>
      <c r="BD302" s="30"/>
      <c r="BE302" s="30"/>
      <c r="BF302" s="30"/>
      <c r="BG302" s="30"/>
      <c r="BH302" s="30"/>
      <c r="BI302" s="30"/>
      <c r="BJ302" s="30"/>
      <c r="BK302" s="30"/>
      <c r="BL302" s="30"/>
      <c r="BM302" s="30"/>
      <c r="BN302" s="30"/>
      <c r="BO302" s="30"/>
      <c r="BP302" s="30"/>
      <c r="BQ302" s="30"/>
    </row>
    <row r="303" spans="32:69" x14ac:dyDescent="0.25">
      <c r="AF303" s="28"/>
      <c r="AG303" s="28"/>
      <c r="AH303" s="28"/>
      <c r="AI303" s="29"/>
      <c r="BC303" s="30"/>
      <c r="BD303" s="30"/>
      <c r="BE303" s="30"/>
      <c r="BF303" s="30"/>
      <c r="BG303" s="30"/>
      <c r="BH303" s="30"/>
      <c r="BI303" s="30"/>
      <c r="BJ303" s="30"/>
      <c r="BK303" s="30"/>
      <c r="BL303" s="30"/>
      <c r="BM303" s="30"/>
      <c r="BN303" s="30"/>
      <c r="BO303" s="30"/>
      <c r="BP303" s="30"/>
      <c r="BQ303" s="30"/>
    </row>
    <row r="304" spans="32:69" x14ac:dyDescent="0.25">
      <c r="AF304" s="28"/>
      <c r="AG304" s="28"/>
      <c r="AH304" s="28"/>
      <c r="AI304" s="29"/>
      <c r="BC304" s="30"/>
      <c r="BD304" s="30"/>
      <c r="BE304" s="30"/>
      <c r="BF304" s="30"/>
      <c r="BG304" s="30"/>
      <c r="BH304" s="30"/>
      <c r="BI304" s="30"/>
      <c r="BJ304" s="30"/>
      <c r="BK304" s="30"/>
      <c r="BL304" s="30"/>
      <c r="BM304" s="30"/>
      <c r="BN304" s="30"/>
      <c r="BO304" s="30"/>
      <c r="BP304" s="30"/>
      <c r="BQ304" s="30"/>
    </row>
    <row r="305" spans="32:69" x14ac:dyDescent="0.25">
      <c r="AF305" s="28"/>
      <c r="AG305" s="28"/>
      <c r="AH305" s="28"/>
      <c r="AI305" s="29"/>
      <c r="BC305" s="30"/>
      <c r="BD305" s="30"/>
      <c r="BE305" s="30"/>
      <c r="BF305" s="30"/>
      <c r="BG305" s="30"/>
      <c r="BH305" s="30"/>
      <c r="BI305" s="30"/>
      <c r="BJ305" s="30"/>
      <c r="BK305" s="30"/>
      <c r="BL305" s="30"/>
      <c r="BM305" s="30"/>
      <c r="BN305" s="30"/>
      <c r="BO305" s="30"/>
      <c r="BP305" s="30"/>
      <c r="BQ305" s="30"/>
    </row>
    <row r="306" spans="32:69" x14ac:dyDescent="0.25">
      <c r="AF306" s="28"/>
      <c r="AG306" s="28"/>
      <c r="AH306" s="28"/>
      <c r="AI306" s="29"/>
      <c r="BC306" s="30"/>
      <c r="BD306" s="30"/>
      <c r="BE306" s="30"/>
      <c r="BF306" s="30"/>
      <c r="BG306" s="30"/>
      <c r="BH306" s="30"/>
      <c r="BI306" s="30"/>
      <c r="BJ306" s="30"/>
      <c r="BK306" s="30"/>
      <c r="BL306" s="30"/>
      <c r="BM306" s="30"/>
      <c r="BN306" s="30"/>
      <c r="BO306" s="30"/>
      <c r="BP306" s="30"/>
      <c r="BQ306" s="30"/>
    </row>
    <row r="307" spans="32:69" x14ac:dyDescent="0.25">
      <c r="AF307" s="28"/>
      <c r="AG307" s="28"/>
      <c r="AH307" s="28"/>
      <c r="AI307" s="29"/>
      <c r="BC307" s="30"/>
      <c r="BD307" s="30"/>
      <c r="BE307" s="30"/>
      <c r="BF307" s="30"/>
      <c r="BG307" s="30"/>
      <c r="BH307" s="30"/>
      <c r="BI307" s="30"/>
      <c r="BJ307" s="30"/>
      <c r="BK307" s="30"/>
      <c r="BL307" s="30"/>
      <c r="BM307" s="30"/>
      <c r="BN307" s="30"/>
      <c r="BO307" s="30"/>
      <c r="BP307" s="30"/>
      <c r="BQ307" s="30"/>
    </row>
    <row r="308" spans="32:69" x14ac:dyDescent="0.25">
      <c r="AF308" s="28"/>
      <c r="AG308" s="28"/>
      <c r="AH308" s="28"/>
      <c r="AI308" s="29"/>
      <c r="BC308" s="30"/>
      <c r="BD308" s="30"/>
      <c r="BE308" s="30"/>
      <c r="BF308" s="30"/>
      <c r="BG308" s="30"/>
      <c r="BH308" s="30"/>
      <c r="BI308" s="30"/>
      <c r="BJ308" s="30"/>
      <c r="BK308" s="30"/>
      <c r="BL308" s="30"/>
      <c r="BM308" s="30"/>
      <c r="BN308" s="30"/>
      <c r="BO308" s="30"/>
      <c r="BP308" s="30"/>
      <c r="BQ308" s="30"/>
    </row>
    <row r="309" spans="32:69" x14ac:dyDescent="0.25">
      <c r="AF309" s="28"/>
      <c r="AG309" s="28"/>
      <c r="AH309" s="28"/>
      <c r="AI309" s="29"/>
      <c r="BC309" s="30"/>
      <c r="BD309" s="30"/>
      <c r="BE309" s="30"/>
      <c r="BF309" s="30"/>
      <c r="BG309" s="30"/>
      <c r="BH309" s="30"/>
      <c r="BI309" s="30"/>
      <c r="BJ309" s="30"/>
      <c r="BK309" s="30"/>
      <c r="BL309" s="30"/>
      <c r="BM309" s="30"/>
      <c r="BN309" s="30"/>
      <c r="BO309" s="30"/>
      <c r="BP309" s="30"/>
      <c r="BQ309" s="30"/>
    </row>
    <row r="310" spans="32:69" x14ac:dyDescent="0.25">
      <c r="AF310" s="28"/>
      <c r="AG310" s="28"/>
      <c r="AH310" s="28"/>
      <c r="AI310" s="29"/>
      <c r="BC310" s="30"/>
      <c r="BD310" s="30"/>
      <c r="BE310" s="30"/>
      <c r="BF310" s="30"/>
      <c r="BG310" s="30"/>
      <c r="BH310" s="30"/>
      <c r="BI310" s="30"/>
      <c r="BJ310" s="30"/>
      <c r="BK310" s="30"/>
      <c r="BL310" s="30"/>
      <c r="BM310" s="30"/>
      <c r="BN310" s="30"/>
      <c r="BO310" s="30"/>
      <c r="BP310" s="30"/>
      <c r="BQ310" s="30"/>
    </row>
    <row r="311" spans="32:69" x14ac:dyDescent="0.25">
      <c r="AF311" s="28"/>
      <c r="AG311" s="28"/>
      <c r="AH311" s="28"/>
      <c r="AI311" s="29"/>
      <c r="BC311" s="30"/>
      <c r="BD311" s="30"/>
      <c r="BE311" s="30"/>
      <c r="BF311" s="30"/>
      <c r="BG311" s="30"/>
      <c r="BH311" s="30"/>
      <c r="BI311" s="30"/>
      <c r="BJ311" s="30"/>
      <c r="BK311" s="30"/>
      <c r="BL311" s="30"/>
      <c r="BM311" s="30"/>
      <c r="BN311" s="30"/>
      <c r="BO311" s="30"/>
      <c r="BP311" s="30"/>
      <c r="BQ311" s="30"/>
    </row>
    <row r="312" spans="32:69" x14ac:dyDescent="0.25">
      <c r="AF312" s="28"/>
      <c r="AG312" s="28"/>
      <c r="AH312" s="28"/>
      <c r="AI312" s="29"/>
      <c r="BC312" s="30"/>
      <c r="BD312" s="30"/>
      <c r="BE312" s="30"/>
      <c r="BF312" s="30"/>
      <c r="BG312" s="30"/>
      <c r="BH312" s="30"/>
      <c r="BI312" s="30"/>
      <c r="BJ312" s="30"/>
      <c r="BK312" s="30"/>
      <c r="BL312" s="30"/>
      <c r="BM312" s="30"/>
      <c r="BN312" s="30"/>
      <c r="BO312" s="30"/>
      <c r="BP312" s="30"/>
      <c r="BQ312" s="30"/>
    </row>
    <row r="313" spans="32:69" x14ac:dyDescent="0.25">
      <c r="AF313" s="28"/>
      <c r="AG313" s="28"/>
      <c r="AH313" s="28"/>
      <c r="AI313" s="29"/>
      <c r="BC313" s="30"/>
      <c r="BD313" s="30"/>
      <c r="BE313" s="30"/>
      <c r="BF313" s="30"/>
      <c r="BG313" s="30"/>
      <c r="BH313" s="30"/>
      <c r="BI313" s="30"/>
      <c r="BJ313" s="30"/>
      <c r="BK313" s="30"/>
      <c r="BL313" s="30"/>
      <c r="BM313" s="30"/>
      <c r="BN313" s="30"/>
      <c r="BO313" s="30"/>
      <c r="BP313" s="30"/>
      <c r="BQ313" s="30"/>
    </row>
    <row r="314" spans="32:69" x14ac:dyDescent="0.25">
      <c r="AF314" s="28"/>
      <c r="AG314" s="28"/>
      <c r="AH314" s="28"/>
      <c r="AI314" s="29"/>
      <c r="BC314" s="30"/>
      <c r="BD314" s="30"/>
      <c r="BE314" s="30"/>
      <c r="BF314" s="30"/>
      <c r="BG314" s="30"/>
      <c r="BH314" s="30"/>
      <c r="BI314" s="30"/>
      <c r="BJ314" s="30"/>
      <c r="BK314" s="30"/>
      <c r="BL314" s="30"/>
      <c r="BM314" s="30"/>
      <c r="BN314" s="30"/>
      <c r="BO314" s="30"/>
      <c r="BP314" s="30"/>
      <c r="BQ314" s="30"/>
    </row>
    <row r="315" spans="32:69" x14ac:dyDescent="0.25">
      <c r="AF315" s="28"/>
      <c r="AG315" s="28"/>
      <c r="AH315" s="28"/>
      <c r="AI315" s="29"/>
      <c r="BC315" s="30"/>
      <c r="BD315" s="30"/>
      <c r="BE315" s="30"/>
      <c r="BF315" s="30"/>
      <c r="BG315" s="30"/>
      <c r="BH315" s="30"/>
      <c r="BI315" s="30"/>
      <c r="BJ315" s="30"/>
      <c r="BK315" s="30"/>
      <c r="BL315" s="30"/>
      <c r="BM315" s="30"/>
      <c r="BN315" s="30"/>
      <c r="BO315" s="30"/>
      <c r="BP315" s="30"/>
      <c r="BQ315" s="30"/>
    </row>
    <row r="316" spans="32:69" x14ac:dyDescent="0.25">
      <c r="AF316" s="28"/>
      <c r="AG316" s="28"/>
      <c r="AH316" s="28"/>
      <c r="AI316" s="29"/>
      <c r="BC316" s="30"/>
      <c r="BD316" s="30"/>
      <c r="BE316" s="30"/>
      <c r="BF316" s="30"/>
      <c r="BG316" s="30"/>
      <c r="BH316" s="30"/>
      <c r="BI316" s="30"/>
      <c r="BJ316" s="30"/>
      <c r="BK316" s="30"/>
      <c r="BL316" s="30"/>
      <c r="BM316" s="30"/>
      <c r="BN316" s="30"/>
      <c r="BO316" s="30"/>
      <c r="BP316" s="30"/>
      <c r="BQ316" s="30"/>
    </row>
    <row r="317" spans="32:69" x14ac:dyDescent="0.25">
      <c r="AF317" s="28"/>
      <c r="AG317" s="28"/>
      <c r="AH317" s="28"/>
      <c r="AI317" s="29"/>
      <c r="BC317" s="30"/>
      <c r="BD317" s="30"/>
      <c r="BE317" s="30"/>
      <c r="BF317" s="30"/>
      <c r="BG317" s="30"/>
      <c r="BH317" s="30"/>
      <c r="BI317" s="30"/>
      <c r="BJ317" s="30"/>
      <c r="BK317" s="30"/>
      <c r="BL317" s="30"/>
      <c r="BM317" s="30"/>
      <c r="BN317" s="30"/>
      <c r="BO317" s="30"/>
      <c r="BP317" s="30"/>
      <c r="BQ317" s="30"/>
    </row>
    <row r="318" spans="32:69" x14ac:dyDescent="0.25">
      <c r="AF318" s="28"/>
      <c r="AG318" s="28"/>
      <c r="AH318" s="28"/>
      <c r="AI318" s="29"/>
      <c r="BC318" s="30"/>
      <c r="BD318" s="30"/>
      <c r="BE318" s="30"/>
      <c r="BF318" s="30"/>
      <c r="BG318" s="30"/>
      <c r="BH318" s="30"/>
      <c r="BI318" s="30"/>
      <c r="BJ318" s="30"/>
      <c r="BK318" s="30"/>
      <c r="BL318" s="30"/>
      <c r="BM318" s="30"/>
      <c r="BN318" s="30"/>
      <c r="BO318" s="30"/>
      <c r="BP318" s="30"/>
      <c r="BQ318" s="30"/>
    </row>
    <row r="319" spans="32:69" x14ac:dyDescent="0.25">
      <c r="AF319" s="28"/>
      <c r="AG319" s="28"/>
      <c r="AH319" s="28"/>
      <c r="AI319" s="29"/>
      <c r="BC319" s="30"/>
      <c r="BD319" s="30"/>
      <c r="BE319" s="30"/>
      <c r="BF319" s="30"/>
      <c r="BG319" s="30"/>
      <c r="BH319" s="30"/>
      <c r="BI319" s="30"/>
      <c r="BJ319" s="30"/>
      <c r="BK319" s="30"/>
      <c r="BL319" s="30"/>
      <c r="BM319" s="30"/>
      <c r="BN319" s="30"/>
      <c r="BO319" s="30"/>
      <c r="BP319" s="30"/>
      <c r="BQ319" s="30"/>
    </row>
    <row r="320" spans="32:69" x14ac:dyDescent="0.25">
      <c r="AF320" s="28"/>
      <c r="AG320" s="28"/>
      <c r="AH320" s="28"/>
      <c r="AI320" s="29"/>
      <c r="BC320" s="30"/>
      <c r="BD320" s="30"/>
      <c r="BE320" s="30"/>
      <c r="BF320" s="30"/>
      <c r="BG320" s="30"/>
      <c r="BH320" s="30"/>
      <c r="BI320" s="30"/>
      <c r="BJ320" s="30"/>
      <c r="BK320" s="30"/>
      <c r="BL320" s="30"/>
      <c r="BM320" s="30"/>
      <c r="BN320" s="30"/>
      <c r="BO320" s="30"/>
      <c r="BP320" s="30"/>
      <c r="BQ320" s="30"/>
    </row>
    <row r="321" spans="32:69" x14ac:dyDescent="0.25">
      <c r="AF321" s="28"/>
      <c r="AG321" s="28"/>
      <c r="AH321" s="28"/>
      <c r="AI321" s="29"/>
      <c r="BC321" s="30"/>
      <c r="BD321" s="30"/>
      <c r="BE321" s="30"/>
      <c r="BF321" s="30"/>
      <c r="BG321" s="30"/>
      <c r="BH321" s="30"/>
      <c r="BI321" s="30"/>
      <c r="BJ321" s="30"/>
      <c r="BK321" s="30"/>
      <c r="BL321" s="30"/>
      <c r="BM321" s="30"/>
      <c r="BN321" s="30"/>
      <c r="BO321" s="30"/>
      <c r="BP321" s="30"/>
      <c r="BQ321" s="30"/>
    </row>
    <row r="322" spans="32:69" x14ac:dyDescent="0.25">
      <c r="AF322" s="28"/>
      <c r="AG322" s="28"/>
      <c r="AH322" s="28"/>
      <c r="AI322" s="29"/>
      <c r="BC322" s="30"/>
      <c r="BD322" s="30"/>
      <c r="BE322" s="30"/>
      <c r="BF322" s="30"/>
      <c r="BG322" s="30"/>
      <c r="BH322" s="30"/>
      <c r="BI322" s="30"/>
      <c r="BJ322" s="30"/>
      <c r="BK322" s="30"/>
      <c r="BL322" s="30"/>
      <c r="BM322" s="30"/>
      <c r="BN322" s="30"/>
      <c r="BO322" s="30"/>
      <c r="BP322" s="30"/>
      <c r="BQ322" s="30"/>
    </row>
    <row r="323" spans="32:69" x14ac:dyDescent="0.25">
      <c r="AF323" s="28"/>
      <c r="AG323" s="28"/>
      <c r="AH323" s="28"/>
      <c r="AI323" s="29"/>
      <c r="BC323" s="30"/>
      <c r="BD323" s="30"/>
      <c r="BE323" s="30"/>
      <c r="BF323" s="30"/>
      <c r="BG323" s="30"/>
      <c r="BH323" s="30"/>
      <c r="BI323" s="30"/>
      <c r="BJ323" s="30"/>
      <c r="BK323" s="30"/>
      <c r="BL323" s="30"/>
      <c r="BM323" s="30"/>
      <c r="BN323" s="30"/>
      <c r="BO323" s="30"/>
      <c r="BP323" s="30"/>
      <c r="BQ323" s="30"/>
    </row>
    <row r="324" spans="32:69" x14ac:dyDescent="0.25">
      <c r="AF324" s="28"/>
      <c r="AG324" s="28"/>
      <c r="AH324" s="28"/>
      <c r="AI324" s="29"/>
      <c r="BC324" s="30"/>
      <c r="BD324" s="30"/>
      <c r="BE324" s="30"/>
      <c r="BF324" s="30"/>
      <c r="BG324" s="30"/>
      <c r="BH324" s="30"/>
      <c r="BI324" s="30"/>
      <c r="BJ324" s="30"/>
      <c r="BK324" s="30"/>
      <c r="BL324" s="30"/>
      <c r="BM324" s="30"/>
      <c r="BN324" s="30"/>
      <c r="BO324" s="30"/>
      <c r="BP324" s="30"/>
      <c r="BQ324" s="30"/>
    </row>
    <row r="325" spans="32:69" x14ac:dyDescent="0.25">
      <c r="AF325" s="28"/>
      <c r="AG325" s="28"/>
      <c r="AH325" s="28"/>
      <c r="AI325" s="29"/>
      <c r="BC325" s="30"/>
      <c r="BD325" s="30"/>
      <c r="BE325" s="30"/>
      <c r="BF325" s="30"/>
      <c r="BG325" s="30"/>
      <c r="BH325" s="30"/>
      <c r="BI325" s="30"/>
      <c r="BJ325" s="30"/>
      <c r="BK325" s="30"/>
      <c r="BL325" s="30"/>
      <c r="BM325" s="30"/>
      <c r="BN325" s="30"/>
      <c r="BO325" s="30"/>
      <c r="BP325" s="30"/>
      <c r="BQ325" s="30"/>
    </row>
    <row r="326" spans="32:69" x14ac:dyDescent="0.25">
      <c r="AF326" s="28"/>
      <c r="AG326" s="28"/>
      <c r="AH326" s="28"/>
      <c r="AI326" s="29"/>
      <c r="BC326" s="30"/>
      <c r="BD326" s="30"/>
      <c r="BE326" s="30"/>
      <c r="BF326" s="30"/>
      <c r="BG326" s="30"/>
      <c r="BH326" s="30"/>
      <c r="BI326" s="30"/>
      <c r="BJ326" s="30"/>
      <c r="BK326" s="30"/>
      <c r="BL326" s="30"/>
      <c r="BM326" s="30"/>
      <c r="BN326" s="30"/>
      <c r="BO326" s="30"/>
      <c r="BP326" s="30"/>
      <c r="BQ326" s="30"/>
    </row>
    <row r="327" spans="32:69" x14ac:dyDescent="0.25">
      <c r="AF327" s="28"/>
      <c r="AG327" s="28"/>
      <c r="AH327" s="28"/>
      <c r="AI327" s="29"/>
      <c r="BC327" s="30"/>
      <c r="BD327" s="30"/>
      <c r="BE327" s="30"/>
      <c r="BF327" s="30"/>
      <c r="BG327" s="30"/>
      <c r="BH327" s="30"/>
      <c r="BI327" s="30"/>
      <c r="BJ327" s="30"/>
      <c r="BK327" s="30"/>
      <c r="BL327" s="30"/>
      <c r="BM327" s="30"/>
      <c r="BN327" s="30"/>
      <c r="BO327" s="30"/>
      <c r="BP327" s="30"/>
      <c r="BQ327" s="30"/>
    </row>
    <row r="328" spans="32:69" x14ac:dyDescent="0.25">
      <c r="AF328" s="28"/>
      <c r="AG328" s="28"/>
      <c r="AH328" s="28"/>
      <c r="AI328" s="29"/>
      <c r="BC328" s="30"/>
      <c r="BD328" s="30"/>
      <c r="BE328" s="30"/>
      <c r="BF328" s="30"/>
      <c r="BG328" s="30"/>
      <c r="BH328" s="30"/>
      <c r="BI328" s="30"/>
      <c r="BJ328" s="30"/>
      <c r="BK328" s="30"/>
      <c r="BL328" s="30"/>
      <c r="BM328" s="30"/>
      <c r="BN328" s="30"/>
      <c r="BO328" s="30"/>
      <c r="BP328" s="30"/>
      <c r="BQ328" s="30"/>
    </row>
    <row r="329" spans="32:69" x14ac:dyDescent="0.25">
      <c r="AF329" s="28"/>
      <c r="AG329" s="28"/>
      <c r="AH329" s="28"/>
      <c r="AI329" s="29"/>
      <c r="BC329" s="30"/>
      <c r="BD329" s="30"/>
      <c r="BE329" s="30"/>
      <c r="BF329" s="30"/>
      <c r="BG329" s="30"/>
      <c r="BH329" s="30"/>
      <c r="BI329" s="30"/>
      <c r="BJ329" s="30"/>
      <c r="BK329" s="30"/>
      <c r="BL329" s="30"/>
      <c r="BM329" s="30"/>
      <c r="BN329" s="30"/>
      <c r="BO329" s="30"/>
      <c r="BP329" s="30"/>
      <c r="BQ329" s="30"/>
    </row>
    <row r="330" spans="32:69" x14ac:dyDescent="0.25">
      <c r="AF330" s="28"/>
      <c r="AG330" s="28"/>
      <c r="AH330" s="28"/>
      <c r="AI330" s="29"/>
      <c r="BC330" s="30"/>
      <c r="BD330" s="30"/>
      <c r="BE330" s="30"/>
      <c r="BF330" s="30"/>
      <c r="BG330" s="30"/>
      <c r="BH330" s="30"/>
      <c r="BI330" s="30"/>
      <c r="BJ330" s="30"/>
      <c r="BK330" s="30"/>
      <c r="BL330" s="30"/>
      <c r="BM330" s="30"/>
      <c r="BN330" s="30"/>
      <c r="BO330" s="30"/>
      <c r="BP330" s="30"/>
      <c r="BQ330" s="30"/>
    </row>
    <row r="331" spans="32:69" x14ac:dyDescent="0.25">
      <c r="AF331" s="28"/>
      <c r="AG331" s="28"/>
      <c r="AH331" s="28"/>
      <c r="AI331" s="29"/>
      <c r="BC331" s="30"/>
      <c r="BD331" s="30"/>
      <c r="BE331" s="30"/>
      <c r="BF331" s="30"/>
      <c r="BG331" s="30"/>
      <c r="BH331" s="30"/>
      <c r="BI331" s="30"/>
      <c r="BJ331" s="30"/>
      <c r="BK331" s="30"/>
      <c r="BL331" s="30"/>
      <c r="BM331" s="30"/>
      <c r="BN331" s="30"/>
      <c r="BO331" s="30"/>
      <c r="BP331" s="30"/>
      <c r="BQ331" s="30"/>
    </row>
    <row r="332" spans="32:69" x14ac:dyDescent="0.25">
      <c r="AF332" s="28"/>
      <c r="AG332" s="28"/>
      <c r="AH332" s="28"/>
      <c r="AI332" s="29"/>
      <c r="BC332" s="30"/>
      <c r="BD332" s="30"/>
      <c r="BE332" s="30"/>
      <c r="BF332" s="30"/>
      <c r="BG332" s="30"/>
      <c r="BH332" s="30"/>
      <c r="BI332" s="30"/>
      <c r="BJ332" s="30"/>
      <c r="BK332" s="30"/>
      <c r="BL332" s="30"/>
      <c r="BM332" s="30"/>
      <c r="BN332" s="30"/>
      <c r="BO332" s="30"/>
      <c r="BP332" s="30"/>
      <c r="BQ332" s="30"/>
    </row>
    <row r="333" spans="32:69" x14ac:dyDescent="0.25">
      <c r="AF333" s="28"/>
      <c r="AG333" s="28"/>
      <c r="AH333" s="28"/>
      <c r="AI333" s="29"/>
      <c r="BC333" s="30"/>
      <c r="BD333" s="30"/>
      <c r="BE333" s="30"/>
      <c r="BF333" s="30"/>
      <c r="BG333" s="30"/>
      <c r="BH333" s="30"/>
      <c r="BI333" s="30"/>
      <c r="BJ333" s="30"/>
      <c r="BK333" s="30"/>
      <c r="BL333" s="30"/>
      <c r="BM333" s="30"/>
      <c r="BN333" s="30"/>
      <c r="BO333" s="30"/>
      <c r="BP333" s="30"/>
      <c r="BQ333" s="30"/>
    </row>
    <row r="334" spans="32:69" x14ac:dyDescent="0.25">
      <c r="AF334" s="28"/>
      <c r="AG334" s="28"/>
      <c r="AH334" s="28"/>
      <c r="AI334" s="29"/>
      <c r="BC334" s="30"/>
      <c r="BD334" s="30"/>
      <c r="BE334" s="30"/>
      <c r="BF334" s="30"/>
      <c r="BG334" s="30"/>
      <c r="BH334" s="30"/>
      <c r="BI334" s="30"/>
      <c r="BJ334" s="30"/>
      <c r="BK334" s="30"/>
      <c r="BL334" s="30"/>
      <c r="BM334" s="30"/>
      <c r="BN334" s="30"/>
      <c r="BO334" s="30"/>
      <c r="BP334" s="30"/>
      <c r="BQ334" s="30"/>
    </row>
    <row r="335" spans="32:69" x14ac:dyDescent="0.25">
      <c r="AF335" s="28"/>
      <c r="AG335" s="28"/>
      <c r="AH335" s="28"/>
      <c r="AI335" s="29"/>
      <c r="BC335" s="30"/>
      <c r="BD335" s="30"/>
      <c r="BE335" s="30"/>
      <c r="BF335" s="30"/>
      <c r="BG335" s="30"/>
      <c r="BH335" s="30"/>
      <c r="BI335" s="30"/>
      <c r="BJ335" s="30"/>
      <c r="BK335" s="30"/>
      <c r="BL335" s="30"/>
      <c r="BM335" s="30"/>
      <c r="BN335" s="30"/>
      <c r="BO335" s="30"/>
      <c r="BP335" s="30"/>
      <c r="BQ335" s="30"/>
    </row>
    <row r="336" spans="32:69" x14ac:dyDescent="0.25">
      <c r="AF336" s="28"/>
      <c r="AG336" s="28"/>
      <c r="AH336" s="28"/>
      <c r="AI336" s="29"/>
      <c r="BC336" s="30"/>
      <c r="BD336" s="30"/>
      <c r="BE336" s="30"/>
      <c r="BF336" s="30"/>
      <c r="BG336" s="30"/>
      <c r="BH336" s="30"/>
      <c r="BI336" s="30"/>
      <c r="BJ336" s="30"/>
      <c r="BK336" s="30"/>
      <c r="BL336" s="30"/>
      <c r="BM336" s="30"/>
      <c r="BN336" s="30"/>
      <c r="BO336" s="30"/>
      <c r="BP336" s="30"/>
      <c r="BQ336" s="30"/>
    </row>
    <row r="337" spans="32:69" x14ac:dyDescent="0.25">
      <c r="AF337" s="28"/>
      <c r="AG337" s="28"/>
      <c r="AH337" s="28"/>
      <c r="AI337" s="29"/>
      <c r="BC337" s="30"/>
      <c r="BD337" s="30"/>
      <c r="BE337" s="30"/>
      <c r="BF337" s="30"/>
      <c r="BG337" s="30"/>
      <c r="BH337" s="30"/>
      <c r="BI337" s="30"/>
      <c r="BJ337" s="30"/>
      <c r="BK337" s="30"/>
      <c r="BL337" s="30"/>
      <c r="BM337" s="30"/>
      <c r="BN337" s="30"/>
      <c r="BO337" s="30"/>
      <c r="BP337" s="30"/>
      <c r="BQ337" s="30"/>
    </row>
    <row r="338" spans="32:69" x14ac:dyDescent="0.25">
      <c r="AF338" s="28"/>
      <c r="AG338" s="28"/>
      <c r="AH338" s="28"/>
      <c r="AI338" s="29"/>
      <c r="BC338" s="30"/>
      <c r="BD338" s="30"/>
      <c r="BE338" s="30"/>
      <c r="BF338" s="30"/>
      <c r="BG338" s="30"/>
      <c r="BH338" s="30"/>
      <c r="BI338" s="30"/>
      <c r="BJ338" s="30"/>
      <c r="BK338" s="30"/>
      <c r="BL338" s="30"/>
      <c r="BM338" s="30"/>
      <c r="BN338" s="30"/>
      <c r="BO338" s="30"/>
      <c r="BP338" s="30"/>
      <c r="BQ338" s="30"/>
    </row>
    <row r="339" spans="32:69" x14ac:dyDescent="0.25">
      <c r="AF339" s="28"/>
      <c r="AG339" s="28"/>
      <c r="AH339" s="28"/>
      <c r="AI339" s="29"/>
      <c r="BC339" s="30"/>
      <c r="BD339" s="30"/>
      <c r="BE339" s="30"/>
      <c r="BF339" s="30"/>
      <c r="BG339" s="30"/>
      <c r="BH339" s="30"/>
      <c r="BI339" s="30"/>
      <c r="BJ339" s="30"/>
      <c r="BK339" s="30"/>
      <c r="BL339" s="30"/>
      <c r="BM339" s="30"/>
      <c r="BN339" s="30"/>
      <c r="BO339" s="30"/>
      <c r="BP339" s="30"/>
      <c r="BQ339" s="30"/>
    </row>
    <row r="340" spans="32:69" x14ac:dyDescent="0.25">
      <c r="AF340" s="28"/>
      <c r="AG340" s="28"/>
      <c r="AH340" s="28"/>
      <c r="AI340" s="29"/>
      <c r="BC340" s="30"/>
      <c r="BD340" s="30"/>
      <c r="BE340" s="30"/>
      <c r="BF340" s="30"/>
      <c r="BG340" s="30"/>
      <c r="BH340" s="30"/>
      <c r="BI340" s="30"/>
      <c r="BJ340" s="30"/>
      <c r="BK340" s="30"/>
      <c r="BL340" s="30"/>
      <c r="BM340" s="30"/>
      <c r="BN340" s="30"/>
      <c r="BO340" s="30"/>
      <c r="BP340" s="30"/>
      <c r="BQ340" s="30"/>
    </row>
    <row r="341" spans="32:69" x14ac:dyDescent="0.25">
      <c r="AF341" s="28"/>
      <c r="AG341" s="28"/>
      <c r="AH341" s="28"/>
      <c r="AI341" s="29"/>
      <c r="BC341" s="30"/>
      <c r="BD341" s="30"/>
      <c r="BE341" s="30"/>
      <c r="BF341" s="30"/>
      <c r="BG341" s="30"/>
      <c r="BH341" s="30"/>
      <c r="BI341" s="30"/>
      <c r="BJ341" s="30"/>
      <c r="BK341" s="30"/>
      <c r="BL341" s="30"/>
      <c r="BM341" s="30"/>
      <c r="BN341" s="30"/>
      <c r="BO341" s="30"/>
      <c r="BP341" s="30"/>
      <c r="BQ341" s="30"/>
    </row>
    <row r="342" spans="32:69" x14ac:dyDescent="0.25">
      <c r="AF342" s="28"/>
      <c r="AG342" s="28"/>
      <c r="AH342" s="28"/>
      <c r="AI342" s="29"/>
      <c r="BC342" s="30"/>
      <c r="BD342" s="30"/>
      <c r="BE342" s="30"/>
      <c r="BF342" s="30"/>
      <c r="BG342" s="30"/>
      <c r="BH342" s="30"/>
      <c r="BI342" s="30"/>
      <c r="BJ342" s="30"/>
      <c r="BK342" s="30"/>
      <c r="BL342" s="30"/>
      <c r="BM342" s="30"/>
      <c r="BN342" s="30"/>
      <c r="BO342" s="30"/>
      <c r="BP342" s="30"/>
      <c r="BQ342" s="30"/>
    </row>
    <row r="343" spans="32:69" x14ac:dyDescent="0.25">
      <c r="AF343" s="28"/>
      <c r="AG343" s="28"/>
      <c r="AH343" s="28"/>
      <c r="AI343" s="29"/>
      <c r="BC343" s="30"/>
      <c r="BD343" s="30"/>
      <c r="BE343" s="30"/>
      <c r="BF343" s="30"/>
      <c r="BG343" s="30"/>
      <c r="BH343" s="30"/>
      <c r="BI343" s="30"/>
      <c r="BJ343" s="30"/>
      <c r="BK343" s="30"/>
      <c r="BL343" s="30"/>
      <c r="BM343" s="30"/>
      <c r="BN343" s="30"/>
      <c r="BO343" s="30"/>
      <c r="BP343" s="30"/>
      <c r="BQ343" s="30"/>
    </row>
    <row r="344" spans="32:69" x14ac:dyDescent="0.25">
      <c r="AF344" s="28"/>
      <c r="AG344" s="28"/>
      <c r="AH344" s="28"/>
      <c r="AI344" s="29"/>
      <c r="BC344" s="30"/>
      <c r="BD344" s="30"/>
      <c r="BE344" s="30"/>
      <c r="BF344" s="30"/>
      <c r="BG344" s="30"/>
      <c r="BH344" s="30"/>
      <c r="BI344" s="30"/>
      <c r="BJ344" s="30"/>
      <c r="BK344" s="30"/>
      <c r="BL344" s="30"/>
      <c r="BM344" s="30"/>
      <c r="BN344" s="30"/>
      <c r="BO344" s="30"/>
      <c r="BP344" s="30"/>
      <c r="BQ344" s="30"/>
    </row>
    <row r="345" spans="32:69" x14ac:dyDescent="0.25">
      <c r="AF345" s="28"/>
      <c r="AG345" s="28"/>
      <c r="AH345" s="28"/>
      <c r="AI345" s="29"/>
      <c r="BC345" s="30"/>
      <c r="BD345" s="30"/>
      <c r="BE345" s="30"/>
      <c r="BF345" s="30"/>
      <c r="BG345" s="30"/>
      <c r="BH345" s="30"/>
      <c r="BI345" s="30"/>
      <c r="BJ345" s="30"/>
      <c r="BK345" s="30"/>
      <c r="BL345" s="30"/>
      <c r="BM345" s="30"/>
      <c r="BN345" s="30"/>
      <c r="BO345" s="30"/>
      <c r="BP345" s="30"/>
      <c r="BQ345" s="30"/>
    </row>
    <row r="346" spans="32:69" x14ac:dyDescent="0.25">
      <c r="AF346" s="28"/>
      <c r="AG346" s="28"/>
      <c r="AH346" s="28"/>
      <c r="AI346" s="29"/>
      <c r="BC346" s="30"/>
      <c r="BD346" s="30"/>
      <c r="BE346" s="30"/>
      <c r="BF346" s="30"/>
      <c r="BG346" s="30"/>
      <c r="BH346" s="30"/>
      <c r="BI346" s="30"/>
      <c r="BJ346" s="30"/>
      <c r="BK346" s="30"/>
      <c r="BL346" s="30"/>
      <c r="BM346" s="30"/>
      <c r="BN346" s="30"/>
      <c r="BO346" s="30"/>
      <c r="BP346" s="30"/>
      <c r="BQ346" s="30"/>
    </row>
    <row r="347" spans="32:69" x14ac:dyDescent="0.25">
      <c r="AF347" s="28"/>
      <c r="AG347" s="28"/>
      <c r="AH347" s="28"/>
      <c r="AI347" s="29"/>
      <c r="BC347" s="30"/>
      <c r="BD347" s="30"/>
      <c r="BE347" s="30"/>
      <c r="BF347" s="30"/>
      <c r="BG347" s="30"/>
      <c r="BH347" s="30"/>
      <c r="BI347" s="30"/>
      <c r="BJ347" s="30"/>
      <c r="BK347" s="30"/>
      <c r="BL347" s="30"/>
      <c r="BM347" s="30"/>
      <c r="BN347" s="30"/>
      <c r="BO347" s="30"/>
      <c r="BP347" s="30"/>
      <c r="BQ347" s="30"/>
    </row>
    <row r="348" spans="32:69" x14ac:dyDescent="0.25">
      <c r="AF348" s="28"/>
      <c r="AG348" s="28"/>
      <c r="AH348" s="28"/>
      <c r="AI348" s="29"/>
      <c r="BC348" s="30"/>
      <c r="BD348" s="30"/>
      <c r="BE348" s="30"/>
      <c r="BF348" s="30"/>
      <c r="BG348" s="30"/>
      <c r="BH348" s="30"/>
      <c r="BI348" s="30"/>
      <c r="BJ348" s="30"/>
      <c r="BK348" s="30"/>
      <c r="BL348" s="30"/>
      <c r="BM348" s="30"/>
      <c r="BN348" s="30"/>
      <c r="BO348" s="30"/>
      <c r="BP348" s="30"/>
      <c r="BQ348" s="30"/>
    </row>
    <row r="349" spans="32:69" x14ac:dyDescent="0.25">
      <c r="AF349" s="28"/>
      <c r="AG349" s="28"/>
      <c r="AH349" s="28"/>
      <c r="AI349" s="29"/>
      <c r="BC349" s="30"/>
      <c r="BD349" s="30"/>
      <c r="BE349" s="30"/>
      <c r="BF349" s="30"/>
      <c r="BG349" s="30"/>
      <c r="BH349" s="30"/>
      <c r="BI349" s="30"/>
      <c r="BJ349" s="30"/>
      <c r="BK349" s="30"/>
      <c r="BL349" s="30"/>
      <c r="BM349" s="30"/>
      <c r="BN349" s="30"/>
      <c r="BO349" s="30"/>
      <c r="BP349" s="30"/>
      <c r="BQ349" s="30"/>
    </row>
    <row r="350" spans="32:69" x14ac:dyDescent="0.25">
      <c r="AF350" s="28"/>
      <c r="AG350" s="28"/>
      <c r="AH350" s="28"/>
      <c r="AI350" s="29"/>
      <c r="BC350" s="30"/>
      <c r="BD350" s="30"/>
      <c r="BE350" s="30"/>
      <c r="BF350" s="30"/>
      <c r="BG350" s="30"/>
      <c r="BH350" s="30"/>
      <c r="BI350" s="30"/>
      <c r="BJ350" s="30"/>
      <c r="BK350" s="30"/>
      <c r="BL350" s="30"/>
      <c r="BM350" s="30"/>
      <c r="BN350" s="30"/>
      <c r="BO350" s="30"/>
      <c r="BP350" s="30"/>
      <c r="BQ350" s="30"/>
    </row>
    <row r="351" spans="32:69" x14ac:dyDescent="0.25">
      <c r="AF351" s="28"/>
      <c r="AG351" s="28"/>
      <c r="AH351" s="28"/>
      <c r="AI351" s="29"/>
      <c r="BC351" s="30"/>
      <c r="BD351" s="30"/>
      <c r="BE351" s="30"/>
      <c r="BF351" s="30"/>
      <c r="BG351" s="30"/>
      <c r="BH351" s="30"/>
      <c r="BI351" s="30"/>
      <c r="BJ351" s="30"/>
      <c r="BK351" s="30"/>
      <c r="BL351" s="30"/>
      <c r="BM351" s="30"/>
      <c r="BN351" s="30"/>
      <c r="BO351" s="30"/>
      <c r="BP351" s="30"/>
      <c r="BQ351" s="30"/>
    </row>
    <row r="352" spans="32:69" x14ac:dyDescent="0.25">
      <c r="AF352" s="28"/>
      <c r="AG352" s="28"/>
      <c r="AH352" s="28"/>
      <c r="AI352" s="29"/>
      <c r="BC352" s="30"/>
      <c r="BD352" s="30"/>
      <c r="BE352" s="30"/>
      <c r="BF352" s="30"/>
      <c r="BG352" s="30"/>
      <c r="BH352" s="30"/>
      <c r="BI352" s="30"/>
      <c r="BJ352" s="30"/>
      <c r="BK352" s="30"/>
      <c r="BL352" s="30"/>
      <c r="BM352" s="30"/>
      <c r="BN352" s="30"/>
      <c r="BO352" s="30"/>
      <c r="BP352" s="30"/>
      <c r="BQ352" s="30"/>
    </row>
    <row r="353" spans="32:69" x14ac:dyDescent="0.25">
      <c r="AF353" s="28"/>
      <c r="AG353" s="28"/>
      <c r="AH353" s="28"/>
      <c r="AI353" s="29"/>
      <c r="BC353" s="30"/>
      <c r="BD353" s="30"/>
      <c r="BE353" s="30"/>
      <c r="BF353" s="30"/>
      <c r="BG353" s="30"/>
      <c r="BH353" s="30"/>
      <c r="BI353" s="30"/>
      <c r="BJ353" s="30"/>
      <c r="BK353" s="30"/>
      <c r="BL353" s="30"/>
      <c r="BM353" s="30"/>
      <c r="BN353" s="30"/>
      <c r="BO353" s="30"/>
      <c r="BP353" s="30"/>
      <c r="BQ353" s="30"/>
    </row>
    <row r="354" spans="32:69" x14ac:dyDescent="0.25">
      <c r="AF354" s="28"/>
      <c r="AG354" s="28"/>
      <c r="AH354" s="28"/>
      <c r="AI354" s="29"/>
      <c r="BC354" s="30"/>
      <c r="BD354" s="30"/>
      <c r="BE354" s="30"/>
      <c r="BF354" s="30"/>
      <c r="BG354" s="30"/>
      <c r="BH354" s="30"/>
      <c r="BI354" s="30"/>
      <c r="BJ354" s="30"/>
      <c r="BK354" s="30"/>
      <c r="BL354" s="30"/>
      <c r="BM354" s="30"/>
      <c r="BN354" s="30"/>
      <c r="BO354" s="30"/>
      <c r="BP354" s="30"/>
      <c r="BQ354" s="30"/>
    </row>
    <row r="355" spans="32:69" x14ac:dyDescent="0.25">
      <c r="AF355" s="28"/>
      <c r="AG355" s="28"/>
      <c r="AH355" s="28"/>
      <c r="AI355" s="29"/>
      <c r="BC355" s="30"/>
      <c r="BD355" s="30"/>
      <c r="BE355" s="30"/>
      <c r="BF355" s="30"/>
      <c r="BG355" s="30"/>
      <c r="BH355" s="30"/>
      <c r="BI355" s="30"/>
      <c r="BJ355" s="30"/>
      <c r="BK355" s="30"/>
      <c r="BL355" s="30"/>
      <c r="BM355" s="30"/>
      <c r="BN355" s="30"/>
      <c r="BO355" s="30"/>
      <c r="BP355" s="30"/>
      <c r="BQ355" s="30"/>
    </row>
    <row r="356" spans="32:69" x14ac:dyDescent="0.25">
      <c r="AF356" s="28"/>
      <c r="AG356" s="28"/>
      <c r="AH356" s="28"/>
      <c r="AI356" s="29"/>
      <c r="BC356" s="30"/>
      <c r="BD356" s="30"/>
      <c r="BE356" s="30"/>
      <c r="BF356" s="30"/>
      <c r="BG356" s="30"/>
      <c r="BH356" s="30"/>
      <c r="BI356" s="30"/>
      <c r="BJ356" s="30"/>
      <c r="BK356" s="30"/>
      <c r="BL356" s="30"/>
      <c r="BM356" s="30"/>
      <c r="BN356" s="30"/>
      <c r="BO356" s="30"/>
      <c r="BP356" s="30"/>
      <c r="BQ356" s="30"/>
    </row>
    <row r="357" spans="32:69" x14ac:dyDescent="0.25">
      <c r="AF357" s="28"/>
      <c r="AG357" s="28"/>
      <c r="AH357" s="28"/>
      <c r="AI357" s="29"/>
      <c r="BC357" s="30"/>
      <c r="BD357" s="30"/>
      <c r="BE357" s="30"/>
      <c r="BF357" s="30"/>
      <c r="BG357" s="30"/>
      <c r="BH357" s="30"/>
      <c r="BI357" s="30"/>
      <c r="BJ357" s="30"/>
      <c r="BK357" s="30"/>
      <c r="BL357" s="30"/>
      <c r="BM357" s="30"/>
      <c r="BN357" s="30"/>
      <c r="BO357" s="30"/>
      <c r="BP357" s="30"/>
      <c r="BQ357" s="30"/>
    </row>
    <row r="358" spans="32:69" x14ac:dyDescent="0.25">
      <c r="AF358" s="28"/>
      <c r="AG358" s="28"/>
      <c r="AH358" s="28"/>
      <c r="AI358" s="29"/>
      <c r="BC358" s="30"/>
      <c r="BD358" s="30"/>
      <c r="BE358" s="30"/>
      <c r="BF358" s="30"/>
      <c r="BG358" s="30"/>
      <c r="BH358" s="30"/>
      <c r="BI358" s="30"/>
      <c r="BJ358" s="30"/>
      <c r="BK358" s="30"/>
      <c r="BL358" s="30"/>
      <c r="BM358" s="30"/>
      <c r="BN358" s="30"/>
      <c r="BO358" s="30"/>
      <c r="BP358" s="30"/>
      <c r="BQ358" s="30"/>
    </row>
    <row r="359" spans="32:69" x14ac:dyDescent="0.25">
      <c r="AF359" s="28"/>
      <c r="AG359" s="28"/>
      <c r="AH359" s="28"/>
      <c r="AI359" s="29"/>
      <c r="BC359" s="30"/>
      <c r="BD359" s="30"/>
      <c r="BE359" s="30"/>
      <c r="BF359" s="30"/>
      <c r="BG359" s="30"/>
      <c r="BH359" s="30"/>
      <c r="BI359" s="30"/>
      <c r="BJ359" s="30"/>
      <c r="BK359" s="30"/>
      <c r="BL359" s="30"/>
      <c r="BM359" s="30"/>
      <c r="BN359" s="30"/>
      <c r="BO359" s="30"/>
      <c r="BP359" s="30"/>
      <c r="BQ359" s="30"/>
    </row>
    <row r="360" spans="32:69" x14ac:dyDescent="0.25">
      <c r="AF360" s="28"/>
      <c r="AG360" s="28"/>
      <c r="AH360" s="28"/>
      <c r="AI360" s="29"/>
      <c r="BC360" s="30"/>
      <c r="BD360" s="30"/>
      <c r="BE360" s="30"/>
      <c r="BF360" s="30"/>
      <c r="BG360" s="30"/>
      <c r="BH360" s="30"/>
      <c r="BI360" s="30"/>
      <c r="BJ360" s="30"/>
      <c r="BK360" s="30"/>
      <c r="BL360" s="30"/>
      <c r="BM360" s="30"/>
      <c r="BN360" s="30"/>
      <c r="BO360" s="30"/>
      <c r="BP360" s="30"/>
      <c r="BQ360" s="30"/>
    </row>
    <row r="361" spans="32:69" x14ac:dyDescent="0.25">
      <c r="AF361" s="28"/>
      <c r="AG361" s="28"/>
      <c r="AH361" s="28"/>
      <c r="AI361" s="29"/>
      <c r="BC361" s="30"/>
      <c r="BD361" s="30"/>
      <c r="BE361" s="30"/>
      <c r="BF361" s="30"/>
      <c r="BG361" s="30"/>
      <c r="BH361" s="30"/>
      <c r="BI361" s="30"/>
      <c r="BJ361" s="30"/>
      <c r="BK361" s="30"/>
      <c r="BL361" s="30"/>
      <c r="BM361" s="30"/>
      <c r="BN361" s="30"/>
      <c r="BO361" s="30"/>
      <c r="BP361" s="30"/>
      <c r="BQ361" s="30"/>
    </row>
    <row r="362" spans="32:69" x14ac:dyDescent="0.25">
      <c r="AF362" s="28"/>
      <c r="AG362" s="28"/>
      <c r="AH362" s="28"/>
      <c r="AI362" s="29"/>
      <c r="BC362" s="30"/>
      <c r="BD362" s="30"/>
      <c r="BE362" s="30"/>
      <c r="BF362" s="30"/>
      <c r="BG362" s="30"/>
      <c r="BH362" s="30"/>
      <c r="BI362" s="30"/>
      <c r="BJ362" s="30"/>
      <c r="BK362" s="30"/>
      <c r="BL362" s="30"/>
      <c r="BM362" s="30"/>
      <c r="BN362" s="30"/>
      <c r="BO362" s="30"/>
      <c r="BP362" s="30"/>
      <c r="BQ362" s="30"/>
    </row>
    <row r="363" spans="32:69" x14ac:dyDescent="0.25">
      <c r="AF363" s="28"/>
      <c r="AG363" s="28"/>
      <c r="AH363" s="28"/>
      <c r="AI363" s="29"/>
      <c r="BC363" s="30"/>
      <c r="BD363" s="30"/>
      <c r="BE363" s="30"/>
      <c r="BF363" s="30"/>
      <c r="BG363" s="30"/>
      <c r="BH363" s="30"/>
      <c r="BI363" s="30"/>
      <c r="BJ363" s="30"/>
      <c r="BK363" s="30"/>
      <c r="BL363" s="30"/>
      <c r="BM363" s="30"/>
      <c r="BN363" s="30"/>
      <c r="BO363" s="30"/>
      <c r="BP363" s="30"/>
      <c r="BQ363" s="30"/>
    </row>
    <row r="364" spans="32:69" x14ac:dyDescent="0.25">
      <c r="AF364" s="28"/>
      <c r="AG364" s="28"/>
      <c r="AH364" s="28"/>
      <c r="AI364" s="29"/>
      <c r="BC364" s="30"/>
      <c r="BD364" s="30"/>
      <c r="BE364" s="30"/>
      <c r="BF364" s="30"/>
      <c r="BG364" s="30"/>
      <c r="BH364" s="30"/>
      <c r="BI364" s="30"/>
      <c r="BJ364" s="30"/>
      <c r="BK364" s="30"/>
      <c r="BL364" s="30"/>
      <c r="BM364" s="30"/>
      <c r="BN364" s="30"/>
      <c r="BO364" s="30"/>
      <c r="BP364" s="30"/>
      <c r="BQ364" s="30"/>
    </row>
    <row r="365" spans="32:69" x14ac:dyDescent="0.25">
      <c r="AF365" s="28"/>
      <c r="AG365" s="28"/>
      <c r="AH365" s="28"/>
      <c r="AI365" s="29"/>
      <c r="BC365" s="30"/>
      <c r="BD365" s="30"/>
      <c r="BE365" s="30"/>
      <c r="BF365" s="30"/>
      <c r="BG365" s="30"/>
      <c r="BH365" s="30"/>
      <c r="BI365" s="30"/>
      <c r="BJ365" s="30"/>
      <c r="BK365" s="30"/>
      <c r="BL365" s="30"/>
      <c r="BM365" s="30"/>
      <c r="BN365" s="30"/>
      <c r="BO365" s="30"/>
      <c r="BP365" s="30"/>
      <c r="BQ365" s="30"/>
    </row>
    <row r="366" spans="32:69" x14ac:dyDescent="0.25">
      <c r="AF366" s="28"/>
      <c r="AG366" s="28"/>
      <c r="AH366" s="28"/>
      <c r="AI366" s="29"/>
      <c r="BC366" s="30"/>
      <c r="BD366" s="30"/>
      <c r="BE366" s="30"/>
      <c r="BF366" s="30"/>
      <c r="BG366" s="30"/>
      <c r="BH366" s="30"/>
      <c r="BI366" s="30"/>
      <c r="BJ366" s="30"/>
      <c r="BK366" s="30"/>
      <c r="BL366" s="30"/>
      <c r="BM366" s="30"/>
      <c r="BN366" s="30"/>
      <c r="BO366" s="30"/>
      <c r="BP366" s="30"/>
      <c r="BQ366" s="30"/>
    </row>
    <row r="367" spans="32:69" x14ac:dyDescent="0.25">
      <c r="AF367" s="28"/>
      <c r="AG367" s="28"/>
      <c r="AH367" s="28"/>
      <c r="AI367" s="29"/>
      <c r="BC367" s="30"/>
      <c r="BD367" s="30"/>
      <c r="BE367" s="30"/>
      <c r="BF367" s="30"/>
      <c r="BG367" s="30"/>
      <c r="BH367" s="30"/>
      <c r="BI367" s="30"/>
      <c r="BJ367" s="30"/>
      <c r="BK367" s="30"/>
      <c r="BL367" s="30"/>
      <c r="BM367" s="30"/>
      <c r="BN367" s="30"/>
      <c r="BO367" s="30"/>
      <c r="BP367" s="30"/>
      <c r="BQ367" s="30"/>
    </row>
    <row r="368" spans="32:69" x14ac:dyDescent="0.25">
      <c r="AF368" s="28"/>
      <c r="AG368" s="28"/>
      <c r="AH368" s="28"/>
      <c r="AI368" s="29"/>
      <c r="BC368" s="30"/>
      <c r="BD368" s="30"/>
      <c r="BE368" s="30"/>
      <c r="BF368" s="30"/>
      <c r="BG368" s="30"/>
      <c r="BH368" s="30"/>
      <c r="BI368" s="30"/>
      <c r="BJ368" s="30"/>
      <c r="BK368" s="30"/>
      <c r="BL368" s="30"/>
      <c r="BM368" s="30"/>
      <c r="BN368" s="30"/>
      <c r="BO368" s="30"/>
      <c r="BP368" s="30"/>
      <c r="BQ368" s="30"/>
    </row>
    <row r="369" spans="32:69" x14ac:dyDescent="0.25">
      <c r="AF369" s="28"/>
      <c r="AG369" s="28"/>
      <c r="AH369" s="28"/>
      <c r="AI369" s="29"/>
      <c r="BC369" s="30"/>
      <c r="BD369" s="30"/>
      <c r="BE369" s="30"/>
      <c r="BF369" s="30"/>
      <c r="BG369" s="30"/>
      <c r="BH369" s="30"/>
      <c r="BI369" s="30"/>
      <c r="BJ369" s="30"/>
      <c r="BK369" s="30"/>
      <c r="BL369" s="30"/>
      <c r="BM369" s="30"/>
      <c r="BN369" s="30"/>
      <c r="BO369" s="30"/>
      <c r="BP369" s="30"/>
      <c r="BQ369" s="30"/>
    </row>
    <row r="370" spans="32:69" x14ac:dyDescent="0.25">
      <c r="AF370" s="28"/>
      <c r="AG370" s="28"/>
      <c r="AH370" s="28"/>
      <c r="AI370" s="29"/>
      <c r="BC370" s="30"/>
      <c r="BD370" s="30"/>
      <c r="BE370" s="30"/>
      <c r="BF370" s="30"/>
      <c r="BG370" s="30"/>
      <c r="BH370" s="30"/>
      <c r="BI370" s="30"/>
      <c r="BJ370" s="30"/>
      <c r="BK370" s="30"/>
      <c r="BL370" s="30"/>
      <c r="BM370" s="30"/>
      <c r="BN370" s="30"/>
      <c r="BO370" s="30"/>
      <c r="BP370" s="30"/>
      <c r="BQ370" s="30"/>
    </row>
    <row r="371" spans="32:69" x14ac:dyDescent="0.25">
      <c r="AF371" s="28"/>
      <c r="AG371" s="28"/>
      <c r="AH371" s="28"/>
      <c r="AI371" s="29"/>
      <c r="BC371" s="30"/>
      <c r="BD371" s="30"/>
      <c r="BE371" s="30"/>
      <c r="BF371" s="30"/>
      <c r="BG371" s="30"/>
      <c r="BH371" s="30"/>
      <c r="BI371" s="30"/>
      <c r="BJ371" s="30"/>
      <c r="BK371" s="30"/>
      <c r="BL371" s="30"/>
      <c r="BM371" s="30"/>
      <c r="BN371" s="30"/>
      <c r="BO371" s="30"/>
      <c r="BP371" s="30"/>
      <c r="BQ371" s="30"/>
    </row>
    <row r="372" spans="32:69" x14ac:dyDescent="0.25">
      <c r="AF372" s="28"/>
      <c r="AG372" s="28"/>
      <c r="AH372" s="28"/>
      <c r="AI372" s="29"/>
      <c r="BC372" s="30"/>
      <c r="BD372" s="30"/>
      <c r="BE372" s="30"/>
      <c r="BF372" s="30"/>
      <c r="BG372" s="30"/>
      <c r="BH372" s="30"/>
      <c r="BI372" s="30"/>
      <c r="BJ372" s="30"/>
      <c r="BK372" s="30"/>
      <c r="BL372" s="30"/>
      <c r="BM372" s="30"/>
      <c r="BN372" s="30"/>
      <c r="BO372" s="30"/>
      <c r="BP372" s="30"/>
      <c r="BQ372" s="30"/>
    </row>
    <row r="373" spans="32:69" x14ac:dyDescent="0.25">
      <c r="AF373" s="28"/>
      <c r="AG373" s="28"/>
      <c r="AH373" s="28"/>
      <c r="AI373" s="29"/>
      <c r="BC373" s="30"/>
      <c r="BD373" s="30"/>
      <c r="BE373" s="30"/>
      <c r="BF373" s="30"/>
      <c r="BG373" s="30"/>
      <c r="BH373" s="30"/>
      <c r="BI373" s="30"/>
      <c r="BJ373" s="30"/>
      <c r="BK373" s="30"/>
      <c r="BL373" s="30"/>
      <c r="BM373" s="30"/>
      <c r="BN373" s="30"/>
      <c r="BO373" s="30"/>
      <c r="BP373" s="30"/>
      <c r="BQ373" s="30"/>
    </row>
    <row r="374" spans="32:69" x14ac:dyDescent="0.25">
      <c r="AF374" s="28"/>
      <c r="AG374" s="28"/>
      <c r="AH374" s="28"/>
      <c r="AI374" s="29"/>
      <c r="BC374" s="30"/>
      <c r="BD374" s="30"/>
      <c r="BE374" s="30"/>
      <c r="BF374" s="30"/>
      <c r="BG374" s="30"/>
      <c r="BH374" s="30"/>
      <c r="BI374" s="30"/>
      <c r="BJ374" s="30"/>
      <c r="BK374" s="30"/>
      <c r="BL374" s="30"/>
      <c r="BM374" s="30"/>
      <c r="BN374" s="30"/>
      <c r="BO374" s="30"/>
      <c r="BP374" s="30"/>
      <c r="BQ374" s="30"/>
    </row>
    <row r="375" spans="32:69" x14ac:dyDescent="0.25">
      <c r="AF375" s="28"/>
      <c r="AG375" s="28"/>
      <c r="AH375" s="28"/>
      <c r="AI375" s="29"/>
      <c r="BC375" s="30"/>
      <c r="BD375" s="30"/>
      <c r="BE375" s="30"/>
      <c r="BF375" s="30"/>
      <c r="BG375" s="30"/>
      <c r="BH375" s="30"/>
      <c r="BI375" s="30"/>
      <c r="BJ375" s="30"/>
      <c r="BK375" s="30"/>
      <c r="BL375" s="30"/>
      <c r="BM375" s="30"/>
      <c r="BN375" s="30"/>
      <c r="BO375" s="30"/>
      <c r="BP375" s="30"/>
      <c r="BQ375" s="30"/>
    </row>
    <row r="376" spans="32:69" x14ac:dyDescent="0.25">
      <c r="AF376" s="28"/>
      <c r="AG376" s="28"/>
      <c r="AH376" s="28"/>
      <c r="AI376" s="29"/>
      <c r="BC376" s="30"/>
      <c r="BD376" s="30"/>
      <c r="BE376" s="30"/>
      <c r="BF376" s="30"/>
      <c r="BG376" s="30"/>
      <c r="BH376" s="30"/>
      <c r="BI376" s="30"/>
      <c r="BJ376" s="30"/>
      <c r="BK376" s="30"/>
      <c r="BL376" s="30"/>
      <c r="BM376" s="30"/>
      <c r="BN376" s="30"/>
      <c r="BO376" s="30"/>
      <c r="BP376" s="30"/>
      <c r="BQ376" s="30"/>
    </row>
    <row r="377" spans="32:69" x14ac:dyDescent="0.25">
      <c r="AF377" s="28"/>
      <c r="AG377" s="28"/>
      <c r="AH377" s="28"/>
      <c r="AI377" s="29"/>
      <c r="BC377" s="30"/>
      <c r="BD377" s="30"/>
      <c r="BE377" s="30"/>
      <c r="BF377" s="30"/>
      <c r="BG377" s="30"/>
      <c r="BH377" s="30"/>
      <c r="BI377" s="30"/>
      <c r="BJ377" s="30"/>
      <c r="BK377" s="30"/>
      <c r="BL377" s="30"/>
      <c r="BM377" s="30"/>
      <c r="BN377" s="30"/>
      <c r="BO377" s="30"/>
      <c r="BP377" s="30"/>
      <c r="BQ377" s="30"/>
    </row>
    <row r="378" spans="32:69" x14ac:dyDescent="0.25">
      <c r="AF378" s="28"/>
      <c r="AG378" s="28"/>
      <c r="AH378" s="28"/>
      <c r="AI378" s="29"/>
      <c r="BC378" s="30"/>
      <c r="BD378" s="30"/>
      <c r="BE378" s="30"/>
      <c r="BF378" s="30"/>
      <c r="BG378" s="30"/>
      <c r="BH378" s="30"/>
      <c r="BI378" s="30"/>
      <c r="BJ378" s="30"/>
      <c r="BK378" s="30"/>
      <c r="BL378" s="30"/>
      <c r="BM378" s="30"/>
      <c r="BN378" s="30"/>
      <c r="BO378" s="30"/>
      <c r="BP378" s="30"/>
      <c r="BQ378" s="30"/>
    </row>
    <row r="379" spans="32:69" x14ac:dyDescent="0.25">
      <c r="AF379" s="28"/>
      <c r="AG379" s="28"/>
      <c r="AH379" s="28"/>
      <c r="AI379" s="29"/>
      <c r="BC379" s="30"/>
      <c r="BD379" s="30"/>
      <c r="BE379" s="30"/>
      <c r="BF379" s="30"/>
      <c r="BG379" s="30"/>
      <c r="BH379" s="30"/>
      <c r="BI379" s="30"/>
      <c r="BJ379" s="30"/>
      <c r="BK379" s="30"/>
      <c r="BL379" s="30"/>
      <c r="BM379" s="30"/>
      <c r="BN379" s="30"/>
      <c r="BO379" s="30"/>
      <c r="BP379" s="30"/>
      <c r="BQ379" s="30"/>
    </row>
    <row r="380" spans="32:69" x14ac:dyDescent="0.25">
      <c r="AF380" s="28"/>
      <c r="AG380" s="28"/>
      <c r="AH380" s="28"/>
      <c r="AI380" s="29"/>
      <c r="BC380" s="30"/>
      <c r="BD380" s="30"/>
      <c r="BE380" s="30"/>
      <c r="BF380" s="30"/>
      <c r="BG380" s="30"/>
      <c r="BH380" s="30"/>
      <c r="BI380" s="30"/>
      <c r="BJ380" s="30"/>
      <c r="BK380" s="30"/>
      <c r="BL380" s="30"/>
      <c r="BM380" s="30"/>
      <c r="BN380" s="30"/>
      <c r="BO380" s="30"/>
      <c r="BP380" s="30"/>
      <c r="BQ380" s="30"/>
    </row>
    <row r="381" spans="32:69" x14ac:dyDescent="0.25">
      <c r="AF381" s="28"/>
      <c r="AG381" s="28"/>
      <c r="AH381" s="28"/>
      <c r="AI381" s="29"/>
      <c r="BC381" s="30"/>
      <c r="BD381" s="30"/>
      <c r="BE381" s="30"/>
      <c r="BF381" s="30"/>
      <c r="BG381" s="30"/>
      <c r="BH381" s="30"/>
      <c r="BI381" s="30"/>
      <c r="BJ381" s="30"/>
      <c r="BK381" s="30"/>
      <c r="BL381" s="30"/>
      <c r="BM381" s="30"/>
      <c r="BN381" s="30"/>
      <c r="BO381" s="30"/>
      <c r="BP381" s="30"/>
      <c r="BQ381" s="30"/>
    </row>
    <row r="382" spans="32:69" x14ac:dyDescent="0.25">
      <c r="AF382" s="28"/>
      <c r="AG382" s="28"/>
      <c r="AH382" s="28"/>
      <c r="AI382" s="29"/>
      <c r="BC382" s="30"/>
      <c r="BD382" s="30"/>
      <c r="BE382" s="30"/>
      <c r="BF382" s="30"/>
      <c r="BG382" s="30"/>
      <c r="BH382" s="30"/>
      <c r="BI382" s="30"/>
      <c r="BJ382" s="30"/>
      <c r="BK382" s="30"/>
      <c r="BL382" s="30"/>
      <c r="BM382" s="30"/>
      <c r="BN382" s="30"/>
      <c r="BO382" s="30"/>
      <c r="BP382" s="30"/>
      <c r="BQ382" s="30"/>
    </row>
    <row r="383" spans="32:69" x14ac:dyDescent="0.25">
      <c r="AF383" s="28"/>
      <c r="AG383" s="28"/>
      <c r="AH383" s="28"/>
      <c r="AI383" s="29"/>
      <c r="BC383" s="30"/>
      <c r="BD383" s="30"/>
      <c r="BE383" s="30"/>
      <c r="BF383" s="30"/>
      <c r="BG383" s="30"/>
      <c r="BH383" s="30"/>
      <c r="BI383" s="30"/>
      <c r="BJ383" s="30"/>
      <c r="BK383" s="30"/>
      <c r="BL383" s="30"/>
      <c r="BM383" s="30"/>
      <c r="BN383" s="30"/>
      <c r="BO383" s="30"/>
      <c r="BP383" s="30"/>
      <c r="BQ383" s="30"/>
    </row>
    <row r="384" spans="32:69" x14ac:dyDescent="0.25">
      <c r="AF384" s="28"/>
      <c r="AG384" s="28"/>
      <c r="AH384" s="28"/>
      <c r="AI384" s="29"/>
      <c r="BC384" s="30"/>
      <c r="BD384" s="30"/>
      <c r="BE384" s="30"/>
      <c r="BF384" s="30"/>
      <c r="BG384" s="30"/>
      <c r="BH384" s="30"/>
      <c r="BI384" s="30"/>
      <c r="BJ384" s="30"/>
      <c r="BK384" s="30"/>
      <c r="BL384" s="30"/>
      <c r="BM384" s="30"/>
      <c r="BN384" s="30"/>
      <c r="BO384" s="30"/>
      <c r="BP384" s="30"/>
      <c r="BQ384" s="30"/>
    </row>
    <row r="385" spans="32:69" x14ac:dyDescent="0.25">
      <c r="AF385" s="28"/>
      <c r="AG385" s="28"/>
      <c r="AH385" s="28"/>
      <c r="AI385" s="29"/>
      <c r="BC385" s="30"/>
      <c r="BD385" s="30"/>
      <c r="BE385" s="30"/>
      <c r="BF385" s="30"/>
      <c r="BG385" s="30"/>
      <c r="BH385" s="30"/>
      <c r="BI385" s="30"/>
      <c r="BJ385" s="30"/>
      <c r="BK385" s="30"/>
      <c r="BL385" s="30"/>
      <c r="BM385" s="30"/>
      <c r="BN385" s="30"/>
      <c r="BO385" s="30"/>
      <c r="BP385" s="30"/>
      <c r="BQ385" s="30"/>
    </row>
    <row r="386" spans="32:69" x14ac:dyDescent="0.25">
      <c r="AF386" s="28"/>
      <c r="AG386" s="28"/>
      <c r="AH386" s="28"/>
      <c r="AI386" s="29"/>
      <c r="BC386" s="30"/>
      <c r="BD386" s="30"/>
      <c r="BE386" s="30"/>
      <c r="BF386" s="30"/>
      <c r="BG386" s="30"/>
      <c r="BH386" s="30"/>
      <c r="BI386" s="30"/>
      <c r="BJ386" s="30"/>
      <c r="BK386" s="30"/>
      <c r="BL386" s="30"/>
      <c r="BM386" s="30"/>
      <c r="BN386" s="30"/>
      <c r="BO386" s="30"/>
      <c r="BP386" s="30"/>
      <c r="BQ386" s="30"/>
    </row>
    <row r="387" spans="32:69" x14ac:dyDescent="0.25">
      <c r="AF387" s="28"/>
      <c r="AG387" s="28"/>
      <c r="AH387" s="28"/>
      <c r="AI387" s="29"/>
      <c r="BC387" s="30"/>
      <c r="BD387" s="30"/>
      <c r="BE387" s="30"/>
      <c r="BF387" s="30"/>
      <c r="BG387" s="30"/>
      <c r="BH387" s="30"/>
      <c r="BI387" s="30"/>
      <c r="BJ387" s="30"/>
      <c r="BK387" s="30"/>
      <c r="BL387" s="30"/>
      <c r="BM387" s="30"/>
      <c r="BN387" s="30"/>
      <c r="BO387" s="30"/>
      <c r="BP387" s="30"/>
      <c r="BQ387" s="30"/>
    </row>
    <row r="388" spans="32:69" x14ac:dyDescent="0.25">
      <c r="AF388" s="28"/>
      <c r="AG388" s="28"/>
      <c r="AH388" s="28"/>
      <c r="AI388" s="29"/>
      <c r="BC388" s="30"/>
      <c r="BD388" s="30"/>
      <c r="BE388" s="30"/>
      <c r="BF388" s="30"/>
      <c r="BG388" s="30"/>
      <c r="BH388" s="30"/>
      <c r="BI388" s="30"/>
      <c r="BJ388" s="30"/>
      <c r="BK388" s="30"/>
      <c r="BL388" s="30"/>
      <c r="BM388" s="30"/>
      <c r="BN388" s="30"/>
      <c r="BO388" s="30"/>
      <c r="BP388" s="30"/>
      <c r="BQ388" s="30"/>
    </row>
    <row r="389" spans="32:69" x14ac:dyDescent="0.25">
      <c r="AF389" s="28"/>
      <c r="AG389" s="28"/>
      <c r="AH389" s="28"/>
      <c r="AI389" s="29"/>
      <c r="BC389" s="30"/>
      <c r="BD389" s="30"/>
      <c r="BE389" s="30"/>
      <c r="BF389" s="30"/>
      <c r="BG389" s="30"/>
      <c r="BH389" s="30"/>
      <c r="BI389" s="30"/>
      <c r="BJ389" s="30"/>
      <c r="BK389" s="30"/>
      <c r="BL389" s="30"/>
      <c r="BM389" s="30"/>
      <c r="BN389" s="30"/>
      <c r="BO389" s="30"/>
      <c r="BP389" s="30"/>
      <c r="BQ389" s="30"/>
    </row>
    <row r="390" spans="32:69" x14ac:dyDescent="0.25">
      <c r="AF390" s="28"/>
      <c r="AG390" s="28"/>
      <c r="AH390" s="28"/>
      <c r="AI390" s="29"/>
      <c r="BC390" s="30"/>
      <c r="BD390" s="30"/>
      <c r="BE390" s="30"/>
      <c r="BF390" s="30"/>
      <c r="BG390" s="30"/>
      <c r="BH390" s="30"/>
      <c r="BI390" s="30"/>
      <c r="BJ390" s="30"/>
      <c r="BK390" s="30"/>
      <c r="BL390" s="30"/>
      <c r="BM390" s="30"/>
      <c r="BN390" s="30"/>
      <c r="BO390" s="30"/>
      <c r="BP390" s="30"/>
      <c r="BQ390" s="30"/>
    </row>
    <row r="391" spans="32:69" x14ac:dyDescent="0.25">
      <c r="AF391" s="28"/>
      <c r="AG391" s="28"/>
      <c r="AH391" s="28"/>
      <c r="AI391" s="29"/>
      <c r="BC391" s="30"/>
      <c r="BD391" s="30"/>
      <c r="BE391" s="30"/>
      <c r="BF391" s="30"/>
      <c r="BG391" s="30"/>
      <c r="BH391" s="30"/>
      <c r="BI391" s="30"/>
      <c r="BJ391" s="30"/>
      <c r="BK391" s="30"/>
      <c r="BL391" s="30"/>
      <c r="BM391" s="30"/>
      <c r="BN391" s="30"/>
      <c r="BO391" s="30"/>
      <c r="BP391" s="30"/>
      <c r="BQ391" s="30"/>
    </row>
    <row r="392" spans="32:69" x14ac:dyDescent="0.25">
      <c r="AF392" s="28"/>
      <c r="AG392" s="28"/>
      <c r="AH392" s="28"/>
      <c r="AI392" s="29"/>
      <c r="BC392" s="30"/>
      <c r="BD392" s="30"/>
      <c r="BE392" s="30"/>
      <c r="BF392" s="30"/>
      <c r="BG392" s="30"/>
      <c r="BH392" s="30"/>
      <c r="BI392" s="30"/>
      <c r="BJ392" s="30"/>
      <c r="BK392" s="30"/>
      <c r="BL392" s="30"/>
      <c r="BM392" s="30"/>
      <c r="BN392" s="30"/>
      <c r="BO392" s="30"/>
      <c r="BP392" s="30"/>
      <c r="BQ392" s="30"/>
    </row>
    <row r="393" spans="32:69" x14ac:dyDescent="0.25">
      <c r="AF393" s="28"/>
      <c r="AG393" s="28"/>
      <c r="AH393" s="28"/>
      <c r="AI393" s="29"/>
      <c r="BC393" s="30"/>
      <c r="BD393" s="30"/>
      <c r="BE393" s="30"/>
      <c r="BF393" s="30"/>
      <c r="BG393" s="30"/>
      <c r="BH393" s="30"/>
      <c r="BI393" s="30"/>
      <c r="BJ393" s="30"/>
      <c r="BK393" s="30"/>
      <c r="BL393" s="30"/>
      <c r="BM393" s="30"/>
      <c r="BN393" s="30"/>
      <c r="BO393" s="30"/>
      <c r="BP393" s="30"/>
      <c r="BQ393" s="30"/>
    </row>
    <row r="394" spans="32:69" x14ac:dyDescent="0.25">
      <c r="AF394" s="28"/>
      <c r="AG394" s="28"/>
      <c r="AH394" s="28"/>
      <c r="AI394" s="29"/>
      <c r="BC394" s="30"/>
      <c r="BD394" s="30"/>
      <c r="BE394" s="30"/>
      <c r="BF394" s="30"/>
      <c r="BG394" s="30"/>
      <c r="BH394" s="30"/>
      <c r="BI394" s="30"/>
      <c r="BJ394" s="30"/>
      <c r="BK394" s="30"/>
      <c r="BL394" s="30"/>
      <c r="BM394" s="30"/>
      <c r="BN394" s="30"/>
      <c r="BO394" s="30"/>
      <c r="BP394" s="30"/>
      <c r="BQ394" s="30"/>
    </row>
    <row r="395" spans="32:69" x14ac:dyDescent="0.25">
      <c r="AF395" s="28"/>
      <c r="AG395" s="28"/>
      <c r="AH395" s="28"/>
      <c r="AI395" s="29"/>
      <c r="BC395" s="30"/>
      <c r="BD395" s="30"/>
      <c r="BE395" s="30"/>
      <c r="BF395" s="30"/>
      <c r="BG395" s="30"/>
      <c r="BH395" s="30"/>
      <c r="BI395" s="30"/>
      <c r="BJ395" s="30"/>
      <c r="BK395" s="30"/>
      <c r="BL395" s="30"/>
      <c r="BM395" s="30"/>
      <c r="BN395" s="30"/>
      <c r="BO395" s="30"/>
      <c r="BP395" s="30"/>
      <c r="BQ395" s="30"/>
    </row>
    <row r="396" spans="32:69" x14ac:dyDescent="0.25">
      <c r="AF396" s="28"/>
      <c r="AG396" s="28"/>
      <c r="AH396" s="28"/>
      <c r="AI396" s="29"/>
      <c r="BC396" s="30"/>
      <c r="BD396" s="30"/>
      <c r="BE396" s="30"/>
      <c r="BF396" s="30"/>
      <c r="BG396" s="30"/>
      <c r="BH396" s="30"/>
      <c r="BI396" s="30"/>
      <c r="BJ396" s="30"/>
      <c r="BK396" s="30"/>
      <c r="BL396" s="30"/>
      <c r="BM396" s="30"/>
      <c r="BN396" s="30"/>
      <c r="BO396" s="30"/>
      <c r="BP396" s="30"/>
      <c r="BQ396" s="30"/>
    </row>
    <row r="397" spans="32:69" x14ac:dyDescent="0.25">
      <c r="AF397" s="28"/>
      <c r="AG397" s="28"/>
      <c r="AH397" s="28"/>
      <c r="AI397" s="29"/>
      <c r="BC397" s="30"/>
      <c r="BD397" s="30"/>
      <c r="BE397" s="30"/>
      <c r="BF397" s="30"/>
      <c r="BG397" s="30"/>
      <c r="BH397" s="30"/>
      <c r="BI397" s="30"/>
      <c r="BJ397" s="30"/>
      <c r="BK397" s="30"/>
      <c r="BL397" s="30"/>
      <c r="BM397" s="30"/>
      <c r="BN397" s="30"/>
      <c r="BO397" s="30"/>
      <c r="BP397" s="30"/>
      <c r="BQ397" s="30"/>
    </row>
    <row r="398" spans="32:69" x14ac:dyDescent="0.25">
      <c r="AF398" s="28"/>
      <c r="AG398" s="28"/>
      <c r="AH398" s="28"/>
      <c r="AI398" s="29"/>
      <c r="BC398" s="30"/>
      <c r="BD398" s="30"/>
      <c r="BE398" s="30"/>
      <c r="BF398" s="30"/>
      <c r="BG398" s="30"/>
      <c r="BH398" s="30"/>
      <c r="BI398" s="30"/>
      <c r="BJ398" s="30"/>
      <c r="BK398" s="30"/>
      <c r="BL398" s="30"/>
      <c r="BM398" s="30"/>
      <c r="BN398" s="30"/>
      <c r="BO398" s="30"/>
      <c r="BP398" s="30"/>
      <c r="BQ398" s="30"/>
    </row>
    <row r="399" spans="32:69" x14ac:dyDescent="0.25">
      <c r="AF399" s="28"/>
      <c r="AG399" s="28"/>
      <c r="AH399" s="28"/>
      <c r="AI399" s="29"/>
      <c r="BC399" s="30"/>
      <c r="BD399" s="30"/>
      <c r="BE399" s="30"/>
      <c r="BF399" s="30"/>
      <c r="BG399" s="30"/>
      <c r="BH399" s="30"/>
      <c r="BI399" s="30"/>
      <c r="BJ399" s="30"/>
      <c r="BK399" s="30"/>
      <c r="BL399" s="30"/>
      <c r="BM399" s="30"/>
      <c r="BN399" s="30"/>
      <c r="BO399" s="30"/>
      <c r="BP399" s="30"/>
      <c r="BQ399" s="30"/>
    </row>
    <row r="400" spans="32:69" x14ac:dyDescent="0.25">
      <c r="AF400" s="28"/>
      <c r="AG400" s="28"/>
      <c r="AH400" s="28"/>
      <c r="AI400" s="29"/>
      <c r="BC400" s="30"/>
      <c r="BD400" s="30"/>
      <c r="BE400" s="30"/>
      <c r="BF400" s="30"/>
      <c r="BG400" s="30"/>
      <c r="BH400" s="30"/>
      <c r="BI400" s="30"/>
      <c r="BJ400" s="30"/>
      <c r="BK400" s="30"/>
      <c r="BL400" s="30"/>
      <c r="BM400" s="30"/>
      <c r="BN400" s="30"/>
      <c r="BO400" s="30"/>
      <c r="BP400" s="30"/>
      <c r="BQ400" s="30"/>
    </row>
    <row r="401" spans="32:69" x14ac:dyDescent="0.25">
      <c r="AF401" s="28"/>
      <c r="AG401" s="28"/>
      <c r="AH401" s="28"/>
      <c r="AI401" s="29"/>
      <c r="BC401" s="30"/>
      <c r="BD401" s="30"/>
      <c r="BE401" s="30"/>
      <c r="BF401" s="30"/>
      <c r="BG401" s="30"/>
      <c r="BH401" s="30"/>
      <c r="BI401" s="30"/>
      <c r="BJ401" s="30"/>
      <c r="BK401" s="30"/>
      <c r="BL401" s="30"/>
      <c r="BM401" s="30"/>
      <c r="BN401" s="30"/>
      <c r="BO401" s="30"/>
      <c r="BP401" s="30"/>
      <c r="BQ401" s="30"/>
    </row>
    <row r="402" spans="32:69" x14ac:dyDescent="0.25">
      <c r="AF402" s="28"/>
      <c r="AG402" s="28"/>
      <c r="AH402" s="28"/>
      <c r="AI402" s="29"/>
      <c r="BC402" s="30"/>
      <c r="BD402" s="30"/>
      <c r="BE402" s="30"/>
      <c r="BF402" s="30"/>
      <c r="BG402" s="30"/>
      <c r="BH402" s="30"/>
      <c r="BI402" s="30"/>
      <c r="BJ402" s="30"/>
      <c r="BK402" s="30"/>
      <c r="BL402" s="30"/>
      <c r="BM402" s="30"/>
      <c r="BN402" s="30"/>
      <c r="BO402" s="30"/>
      <c r="BP402" s="30"/>
      <c r="BQ402" s="30"/>
    </row>
    <row r="403" spans="32:69" x14ac:dyDescent="0.25">
      <c r="AF403" s="28"/>
      <c r="AG403" s="28"/>
      <c r="AH403" s="28"/>
      <c r="AI403" s="29"/>
      <c r="BC403" s="30"/>
      <c r="BD403" s="30"/>
      <c r="BE403" s="30"/>
      <c r="BF403" s="30"/>
      <c r="BG403" s="30"/>
      <c r="BH403" s="30"/>
      <c r="BI403" s="30"/>
      <c r="BJ403" s="30"/>
      <c r="BK403" s="30"/>
      <c r="BL403" s="30"/>
      <c r="BM403" s="30"/>
      <c r="BN403" s="30"/>
      <c r="BO403" s="30"/>
      <c r="BP403" s="30"/>
      <c r="BQ403" s="30"/>
    </row>
    <row r="404" spans="32:69" x14ac:dyDescent="0.25">
      <c r="AF404" s="28"/>
      <c r="AG404" s="28"/>
      <c r="AH404" s="28"/>
      <c r="AI404" s="29"/>
      <c r="BC404" s="30"/>
      <c r="BD404" s="30"/>
      <c r="BE404" s="30"/>
      <c r="BF404" s="30"/>
      <c r="BG404" s="30"/>
      <c r="BH404" s="30"/>
      <c r="BI404" s="30"/>
      <c r="BJ404" s="30"/>
      <c r="BK404" s="30"/>
      <c r="BL404" s="30"/>
      <c r="BM404" s="30"/>
      <c r="BN404" s="30"/>
      <c r="BO404" s="30"/>
      <c r="BP404" s="30"/>
      <c r="BQ404" s="30"/>
    </row>
    <row r="405" spans="32:69" x14ac:dyDescent="0.25">
      <c r="AF405" s="28"/>
      <c r="AG405" s="28"/>
      <c r="AH405" s="28"/>
      <c r="AI405" s="29"/>
      <c r="BC405" s="30"/>
      <c r="BD405" s="30"/>
      <c r="BE405" s="30"/>
      <c r="BF405" s="30"/>
      <c r="BG405" s="30"/>
      <c r="BH405" s="30"/>
      <c r="BI405" s="30"/>
      <c r="BJ405" s="30"/>
      <c r="BK405" s="30"/>
      <c r="BL405" s="30"/>
      <c r="BM405" s="30"/>
      <c r="BN405" s="30"/>
      <c r="BO405" s="30"/>
      <c r="BP405" s="30"/>
      <c r="BQ405" s="30"/>
    </row>
    <row r="406" spans="32:69" x14ac:dyDescent="0.25">
      <c r="AF406" s="28"/>
      <c r="AG406" s="28"/>
      <c r="AH406" s="28"/>
      <c r="AI406" s="29"/>
      <c r="BC406" s="30"/>
      <c r="BD406" s="30"/>
      <c r="BE406" s="30"/>
      <c r="BF406" s="30"/>
      <c r="BG406" s="30"/>
      <c r="BH406" s="30"/>
      <c r="BI406" s="30"/>
      <c r="BJ406" s="30"/>
      <c r="BK406" s="30"/>
      <c r="BL406" s="30"/>
      <c r="BM406" s="30"/>
      <c r="BN406" s="30"/>
      <c r="BO406" s="30"/>
      <c r="BP406" s="30"/>
      <c r="BQ406" s="30"/>
    </row>
    <row r="407" spans="32:69" x14ac:dyDescent="0.25">
      <c r="AF407" s="28"/>
      <c r="AG407" s="28"/>
      <c r="AH407" s="28"/>
      <c r="AI407" s="29"/>
      <c r="BC407" s="30"/>
      <c r="BD407" s="30"/>
      <c r="BE407" s="30"/>
      <c r="BF407" s="30"/>
      <c r="BG407" s="30"/>
      <c r="BH407" s="30"/>
      <c r="BI407" s="30"/>
      <c r="BJ407" s="30"/>
      <c r="BK407" s="30"/>
      <c r="BL407" s="30"/>
      <c r="BM407" s="30"/>
      <c r="BN407" s="30"/>
      <c r="BO407" s="30"/>
      <c r="BP407" s="30"/>
      <c r="BQ407" s="30"/>
    </row>
    <row r="408" spans="32:69" x14ac:dyDescent="0.25">
      <c r="AF408" s="28"/>
      <c r="AG408" s="28"/>
      <c r="AH408" s="28"/>
      <c r="AI408" s="29"/>
      <c r="BC408" s="30"/>
      <c r="BD408" s="30"/>
      <c r="BE408" s="30"/>
      <c r="BF408" s="30"/>
      <c r="BG408" s="30"/>
      <c r="BH408" s="30"/>
      <c r="BI408" s="30"/>
      <c r="BJ408" s="30"/>
      <c r="BK408" s="30"/>
      <c r="BL408" s="30"/>
      <c r="BM408" s="30"/>
      <c r="BN408" s="30"/>
      <c r="BO408" s="30"/>
      <c r="BP408" s="30"/>
      <c r="BQ408" s="30"/>
    </row>
    <row r="409" spans="32:69" x14ac:dyDescent="0.25">
      <c r="AF409" s="28"/>
      <c r="AG409" s="28"/>
      <c r="AH409" s="28"/>
      <c r="AI409" s="29"/>
      <c r="BC409" s="30"/>
      <c r="BD409" s="30"/>
      <c r="BE409" s="30"/>
      <c r="BF409" s="30"/>
      <c r="BG409" s="30"/>
      <c r="BH409" s="30"/>
      <c r="BI409" s="30"/>
      <c r="BJ409" s="30"/>
      <c r="BK409" s="30"/>
      <c r="BL409" s="30"/>
      <c r="BM409" s="30"/>
      <c r="BN409" s="30"/>
      <c r="BO409" s="30"/>
      <c r="BP409" s="30"/>
      <c r="BQ409" s="30"/>
    </row>
    <row r="410" spans="32:69" x14ac:dyDescent="0.25">
      <c r="AF410" s="28"/>
      <c r="AG410" s="28"/>
      <c r="AH410" s="28"/>
      <c r="AI410" s="29"/>
      <c r="BC410" s="30"/>
      <c r="BD410" s="30"/>
      <c r="BE410" s="30"/>
      <c r="BF410" s="30"/>
      <c r="BG410" s="30"/>
      <c r="BH410" s="30"/>
      <c r="BI410" s="30"/>
      <c r="BJ410" s="30"/>
      <c r="BK410" s="30"/>
      <c r="BL410" s="30"/>
      <c r="BM410" s="30"/>
      <c r="BN410" s="30"/>
      <c r="BO410" s="30"/>
      <c r="BP410" s="30"/>
      <c r="BQ410" s="30"/>
    </row>
    <row r="411" spans="32:69" x14ac:dyDescent="0.25">
      <c r="AF411" s="28"/>
      <c r="AG411" s="28"/>
      <c r="AH411" s="28"/>
      <c r="AI411" s="29"/>
      <c r="BC411" s="30"/>
      <c r="BD411" s="30"/>
      <c r="BE411" s="30"/>
      <c r="BF411" s="30"/>
      <c r="BG411" s="30"/>
      <c r="BH411" s="30"/>
      <c r="BI411" s="30"/>
      <c r="BJ411" s="30"/>
      <c r="BK411" s="30"/>
      <c r="BL411" s="30"/>
      <c r="BM411" s="30"/>
      <c r="BN411" s="30"/>
      <c r="BO411" s="30"/>
      <c r="BP411" s="30"/>
      <c r="BQ411" s="30"/>
    </row>
    <row r="412" spans="32:69" x14ac:dyDescent="0.25">
      <c r="AF412" s="28"/>
      <c r="AG412" s="28"/>
      <c r="AH412" s="28"/>
      <c r="AI412" s="29"/>
      <c r="BC412" s="30"/>
      <c r="BD412" s="30"/>
      <c r="BE412" s="30"/>
      <c r="BF412" s="30"/>
      <c r="BG412" s="30"/>
      <c r="BH412" s="30"/>
      <c r="BI412" s="30"/>
      <c r="BJ412" s="30"/>
      <c r="BK412" s="30"/>
      <c r="BL412" s="30"/>
      <c r="BM412" s="30"/>
      <c r="BN412" s="30"/>
      <c r="BO412" s="30"/>
      <c r="BP412" s="30"/>
      <c r="BQ412" s="30"/>
    </row>
    <row r="413" spans="32:69" x14ac:dyDescent="0.25">
      <c r="AF413" s="28"/>
      <c r="AG413" s="28"/>
      <c r="AH413" s="28"/>
      <c r="AI413" s="29"/>
      <c r="BC413" s="30"/>
      <c r="BD413" s="30"/>
      <c r="BE413" s="30"/>
      <c r="BF413" s="30"/>
      <c r="BG413" s="30"/>
      <c r="BH413" s="30"/>
      <c r="BI413" s="30"/>
      <c r="BJ413" s="30"/>
      <c r="BK413" s="30"/>
      <c r="BL413" s="30"/>
      <c r="BM413" s="30"/>
      <c r="BN413" s="30"/>
      <c r="BO413" s="30"/>
      <c r="BP413" s="30"/>
      <c r="BQ413" s="30"/>
    </row>
    <row r="414" spans="32:69" x14ac:dyDescent="0.25">
      <c r="AF414" s="28"/>
      <c r="AG414" s="28"/>
      <c r="AH414" s="28"/>
      <c r="AI414" s="29"/>
      <c r="BC414" s="30"/>
      <c r="BD414" s="30"/>
      <c r="BE414" s="30"/>
      <c r="BF414" s="30"/>
      <c r="BG414" s="30"/>
      <c r="BH414" s="30"/>
      <c r="BI414" s="30"/>
      <c r="BJ414" s="30"/>
      <c r="BK414" s="30"/>
      <c r="BL414" s="30"/>
      <c r="BM414" s="30"/>
      <c r="BN414" s="30"/>
      <c r="BO414" s="30"/>
      <c r="BP414" s="30"/>
      <c r="BQ414" s="30"/>
    </row>
    <row r="415" spans="32:69" x14ac:dyDescent="0.25">
      <c r="AF415" s="28"/>
      <c r="AG415" s="28"/>
      <c r="AH415" s="28"/>
      <c r="AI415" s="29"/>
      <c r="BC415" s="30"/>
      <c r="BD415" s="30"/>
      <c r="BE415" s="30"/>
      <c r="BF415" s="30"/>
      <c r="BG415" s="30"/>
      <c r="BH415" s="30"/>
      <c r="BI415" s="30"/>
      <c r="BJ415" s="30"/>
      <c r="BK415" s="30"/>
      <c r="BL415" s="30"/>
      <c r="BM415" s="30"/>
      <c r="BN415" s="30"/>
      <c r="BO415" s="30"/>
      <c r="BP415" s="30"/>
      <c r="BQ415" s="30"/>
    </row>
    <row r="416" spans="32:69" x14ac:dyDescent="0.25">
      <c r="AF416" s="28"/>
      <c r="AG416" s="28"/>
      <c r="AH416" s="28"/>
      <c r="AI416" s="29"/>
      <c r="BC416" s="30"/>
      <c r="BD416" s="30"/>
      <c r="BE416" s="30"/>
      <c r="BF416" s="30"/>
      <c r="BG416" s="30"/>
      <c r="BH416" s="30"/>
      <c r="BI416" s="30"/>
      <c r="BJ416" s="30"/>
      <c r="BK416" s="30"/>
      <c r="BL416" s="30"/>
      <c r="BM416" s="30"/>
      <c r="BN416" s="30"/>
      <c r="BO416" s="30"/>
      <c r="BP416" s="30"/>
      <c r="BQ416" s="30"/>
    </row>
    <row r="417" spans="32:69" x14ac:dyDescent="0.25">
      <c r="AF417" s="28"/>
      <c r="AG417" s="28"/>
      <c r="AH417" s="28"/>
      <c r="AI417" s="29"/>
      <c r="BC417" s="30"/>
      <c r="BD417" s="30"/>
      <c r="BE417" s="30"/>
      <c r="BF417" s="30"/>
      <c r="BG417" s="30"/>
      <c r="BH417" s="30"/>
      <c r="BI417" s="30"/>
      <c r="BJ417" s="30"/>
      <c r="BK417" s="30"/>
      <c r="BL417" s="30"/>
      <c r="BM417" s="30"/>
      <c r="BN417" s="30"/>
      <c r="BO417" s="30"/>
      <c r="BP417" s="30"/>
      <c r="BQ417" s="30"/>
    </row>
    <row r="418" spans="32:69" x14ac:dyDescent="0.25">
      <c r="AF418" s="28"/>
      <c r="AG418" s="28"/>
      <c r="AH418" s="28"/>
      <c r="AI418" s="29"/>
      <c r="BC418" s="30"/>
      <c r="BD418" s="30"/>
      <c r="BE418" s="30"/>
      <c r="BF418" s="30"/>
      <c r="BG418" s="30"/>
      <c r="BH418" s="30"/>
      <c r="BI418" s="30"/>
      <c r="BJ418" s="30"/>
      <c r="BK418" s="30"/>
      <c r="BL418" s="30"/>
      <c r="BM418" s="30"/>
      <c r="BN418" s="30"/>
      <c r="BO418" s="30"/>
      <c r="BP418" s="30"/>
      <c r="BQ418" s="30"/>
    </row>
    <row r="419" spans="32:69" x14ac:dyDescent="0.25">
      <c r="AF419" s="28"/>
      <c r="AG419" s="28"/>
      <c r="AH419" s="28"/>
      <c r="AI419" s="29"/>
      <c r="BC419" s="30"/>
      <c r="BD419" s="30"/>
      <c r="BE419" s="30"/>
      <c r="BF419" s="30"/>
      <c r="BG419" s="30"/>
      <c r="BH419" s="30"/>
      <c r="BI419" s="30"/>
      <c r="BJ419" s="30"/>
      <c r="BK419" s="30"/>
      <c r="BL419" s="30"/>
      <c r="BM419" s="30"/>
      <c r="BN419" s="30"/>
      <c r="BO419" s="30"/>
      <c r="BP419" s="30"/>
      <c r="BQ419" s="30"/>
    </row>
    <row r="420" spans="32:69" x14ac:dyDescent="0.25">
      <c r="AF420" s="28"/>
      <c r="AG420" s="28"/>
      <c r="AH420" s="28"/>
      <c r="AI420" s="29"/>
      <c r="BC420" s="30"/>
      <c r="BD420" s="30"/>
      <c r="BE420" s="30"/>
      <c r="BF420" s="30"/>
      <c r="BG420" s="30"/>
      <c r="BH420" s="30"/>
      <c r="BI420" s="30"/>
      <c r="BJ420" s="30"/>
      <c r="BK420" s="30"/>
      <c r="BL420" s="30"/>
      <c r="BM420" s="30"/>
      <c r="BN420" s="30"/>
      <c r="BO420" s="30"/>
      <c r="BP420" s="30"/>
      <c r="BQ420" s="30"/>
    </row>
    <row r="421" spans="32:69" x14ac:dyDescent="0.25">
      <c r="AF421" s="28"/>
      <c r="AG421" s="28"/>
      <c r="AH421" s="28"/>
      <c r="AI421" s="29"/>
      <c r="BC421" s="30"/>
      <c r="BD421" s="30"/>
      <c r="BE421" s="30"/>
      <c r="BF421" s="30"/>
      <c r="BG421" s="30"/>
      <c r="BH421" s="30"/>
      <c r="BI421" s="30"/>
      <c r="BJ421" s="30"/>
      <c r="BK421" s="30"/>
      <c r="BL421" s="30"/>
      <c r="BM421" s="30"/>
      <c r="BN421" s="30"/>
      <c r="BO421" s="30"/>
      <c r="BP421" s="30"/>
      <c r="BQ421" s="30"/>
    </row>
    <row r="422" spans="32:69" x14ac:dyDescent="0.25">
      <c r="AF422" s="28"/>
      <c r="AG422" s="28"/>
      <c r="AH422" s="28"/>
      <c r="AI422" s="29"/>
      <c r="BC422" s="30"/>
      <c r="BD422" s="30"/>
      <c r="BE422" s="30"/>
      <c r="BF422" s="30"/>
      <c r="BG422" s="30"/>
      <c r="BH422" s="30"/>
      <c r="BI422" s="30"/>
      <c r="BJ422" s="30"/>
      <c r="BK422" s="30"/>
      <c r="BL422" s="30"/>
      <c r="BM422" s="30"/>
      <c r="BN422" s="30"/>
      <c r="BO422" s="30"/>
      <c r="BP422" s="30"/>
      <c r="BQ422" s="30"/>
    </row>
    <row r="423" spans="32:69" x14ac:dyDescent="0.25">
      <c r="AF423" s="28"/>
      <c r="AG423" s="28"/>
      <c r="AH423" s="28"/>
      <c r="AI423" s="29"/>
      <c r="BC423" s="30"/>
      <c r="BD423" s="30"/>
      <c r="BE423" s="30"/>
      <c r="BF423" s="30"/>
      <c r="BG423" s="30"/>
      <c r="BH423" s="30"/>
      <c r="BI423" s="30"/>
      <c r="BJ423" s="30"/>
      <c r="BK423" s="30"/>
      <c r="BL423" s="30"/>
      <c r="BM423" s="30"/>
      <c r="BN423" s="30"/>
      <c r="BO423" s="30"/>
      <c r="BP423" s="30"/>
      <c r="BQ423" s="30"/>
    </row>
    <row r="424" spans="32:69" x14ac:dyDescent="0.25">
      <c r="AF424" s="28"/>
      <c r="AG424" s="28"/>
      <c r="AH424" s="28"/>
      <c r="AI424" s="29"/>
      <c r="BC424" s="30"/>
      <c r="BD424" s="30"/>
      <c r="BE424" s="30"/>
      <c r="BF424" s="30"/>
      <c r="BG424" s="30"/>
      <c r="BH424" s="30"/>
      <c r="BI424" s="30"/>
      <c r="BJ424" s="30"/>
      <c r="BK424" s="30"/>
      <c r="BL424" s="30"/>
      <c r="BM424" s="30"/>
      <c r="BN424" s="30"/>
      <c r="BO424" s="30"/>
      <c r="BP424" s="30"/>
      <c r="BQ424" s="30"/>
    </row>
    <row r="425" spans="32:69" x14ac:dyDescent="0.25">
      <c r="AF425" s="28"/>
      <c r="AG425" s="28"/>
      <c r="AH425" s="28"/>
      <c r="AI425" s="29"/>
      <c r="BC425" s="30"/>
      <c r="BD425" s="30"/>
      <c r="BE425" s="30"/>
      <c r="BF425" s="30"/>
      <c r="BG425" s="30"/>
      <c r="BH425" s="30"/>
      <c r="BI425" s="30"/>
      <c r="BJ425" s="30"/>
      <c r="BK425" s="30"/>
      <c r="BL425" s="30"/>
      <c r="BM425" s="30"/>
      <c r="BN425" s="30"/>
      <c r="BO425" s="30"/>
      <c r="BP425" s="30"/>
      <c r="BQ425" s="30"/>
    </row>
    <row r="426" spans="32:69" x14ac:dyDescent="0.25">
      <c r="AF426" s="28"/>
      <c r="AG426" s="28"/>
      <c r="AH426" s="28"/>
      <c r="AI426" s="29"/>
      <c r="BC426" s="30"/>
      <c r="BD426" s="30"/>
      <c r="BE426" s="30"/>
      <c r="BF426" s="30"/>
      <c r="BG426" s="30"/>
      <c r="BH426" s="30"/>
      <c r="BI426" s="30"/>
      <c r="BJ426" s="30"/>
      <c r="BK426" s="30"/>
      <c r="BL426" s="30"/>
      <c r="BM426" s="30"/>
      <c r="BN426" s="30"/>
      <c r="BO426" s="30"/>
      <c r="BP426" s="30"/>
      <c r="BQ426" s="30"/>
    </row>
    <row r="427" spans="32:69" x14ac:dyDescent="0.25">
      <c r="AF427" s="28"/>
      <c r="AG427" s="28"/>
      <c r="AH427" s="28"/>
      <c r="AI427" s="29"/>
      <c r="BC427" s="30"/>
      <c r="BD427" s="30"/>
      <c r="BE427" s="30"/>
      <c r="BF427" s="30"/>
      <c r="BG427" s="30"/>
      <c r="BH427" s="30"/>
      <c r="BI427" s="30"/>
      <c r="BJ427" s="30"/>
      <c r="BK427" s="30"/>
      <c r="BL427" s="30"/>
      <c r="BM427" s="30"/>
      <c r="BN427" s="30"/>
      <c r="BO427" s="30"/>
      <c r="BP427" s="30"/>
      <c r="BQ427" s="30"/>
    </row>
    <row r="428" spans="32:69" x14ac:dyDescent="0.25">
      <c r="AF428" s="28"/>
      <c r="AG428" s="28"/>
      <c r="AH428" s="28"/>
      <c r="AI428" s="29"/>
      <c r="BC428" s="30"/>
      <c r="BD428" s="30"/>
      <c r="BE428" s="30"/>
      <c r="BF428" s="30"/>
      <c r="BG428" s="30"/>
      <c r="BH428" s="30"/>
      <c r="BI428" s="30"/>
      <c r="BJ428" s="30"/>
      <c r="BK428" s="30"/>
      <c r="BL428" s="30"/>
      <c r="BM428" s="30"/>
      <c r="BN428" s="30"/>
      <c r="BO428" s="30"/>
      <c r="BP428" s="30"/>
      <c r="BQ428" s="30"/>
    </row>
    <row r="429" spans="32:69" x14ac:dyDescent="0.25">
      <c r="AF429" s="28"/>
      <c r="AG429" s="28"/>
      <c r="AH429" s="28"/>
      <c r="AI429" s="29"/>
      <c r="BC429" s="30"/>
      <c r="BD429" s="30"/>
      <c r="BE429" s="30"/>
      <c r="BF429" s="30"/>
      <c r="BG429" s="30"/>
      <c r="BH429" s="30"/>
      <c r="BI429" s="30"/>
      <c r="BJ429" s="30"/>
      <c r="BK429" s="30"/>
      <c r="BL429" s="30"/>
      <c r="BM429" s="30"/>
      <c r="BN429" s="30"/>
      <c r="BO429" s="30"/>
      <c r="BP429" s="30"/>
      <c r="BQ429" s="30"/>
    </row>
    <row r="430" spans="32:69" x14ac:dyDescent="0.25">
      <c r="AF430" s="28"/>
      <c r="AG430" s="28"/>
      <c r="AH430" s="28"/>
      <c r="AI430" s="29"/>
      <c r="BC430" s="30"/>
      <c r="BD430" s="30"/>
      <c r="BE430" s="30"/>
      <c r="BF430" s="30"/>
      <c r="BG430" s="30"/>
      <c r="BH430" s="30"/>
      <c r="BI430" s="30"/>
      <c r="BJ430" s="30"/>
      <c r="BK430" s="30"/>
      <c r="BL430" s="30"/>
      <c r="BM430" s="30"/>
      <c r="BN430" s="30"/>
      <c r="BO430" s="30"/>
      <c r="BP430" s="30"/>
      <c r="BQ430" s="30"/>
    </row>
    <row r="431" spans="32:69" x14ac:dyDescent="0.25">
      <c r="AF431" s="28"/>
      <c r="AG431" s="28"/>
      <c r="AH431" s="28"/>
      <c r="AI431" s="29"/>
      <c r="BC431" s="30"/>
      <c r="BD431" s="30"/>
      <c r="BE431" s="30"/>
      <c r="BF431" s="30"/>
      <c r="BG431" s="30"/>
      <c r="BH431" s="30"/>
      <c r="BI431" s="30"/>
      <c r="BJ431" s="30"/>
      <c r="BK431" s="30"/>
      <c r="BL431" s="30"/>
      <c r="BM431" s="30"/>
      <c r="BN431" s="30"/>
      <c r="BO431" s="30"/>
      <c r="BP431" s="30"/>
      <c r="BQ431" s="30"/>
    </row>
    <row r="432" spans="32:69" x14ac:dyDescent="0.25">
      <c r="AF432" s="28"/>
      <c r="AG432" s="28"/>
      <c r="AH432" s="28"/>
      <c r="AI432" s="29"/>
      <c r="BC432" s="30"/>
      <c r="BD432" s="30"/>
      <c r="BE432" s="30"/>
      <c r="BF432" s="30"/>
      <c r="BG432" s="30"/>
      <c r="BH432" s="30"/>
      <c r="BI432" s="30"/>
      <c r="BJ432" s="30"/>
      <c r="BK432" s="30"/>
      <c r="BL432" s="30"/>
      <c r="BM432" s="30"/>
      <c r="BN432" s="30"/>
      <c r="BO432" s="30"/>
      <c r="BP432" s="30"/>
      <c r="BQ432" s="30"/>
    </row>
    <row r="433" spans="32:69" x14ac:dyDescent="0.25">
      <c r="AF433" s="28"/>
      <c r="AG433" s="28"/>
      <c r="AH433" s="28"/>
      <c r="AI433" s="29"/>
      <c r="BC433" s="30"/>
      <c r="BD433" s="30"/>
      <c r="BE433" s="30"/>
      <c r="BF433" s="30"/>
      <c r="BG433" s="30"/>
      <c r="BH433" s="30"/>
      <c r="BI433" s="30"/>
      <c r="BJ433" s="30"/>
      <c r="BK433" s="30"/>
      <c r="BL433" s="30"/>
      <c r="BM433" s="30"/>
      <c r="BN433" s="30"/>
      <c r="BO433" s="30"/>
      <c r="BP433" s="30"/>
      <c r="BQ433" s="30"/>
    </row>
    <row r="434" spans="32:69" x14ac:dyDescent="0.25">
      <c r="AF434" s="28"/>
      <c r="AG434" s="28"/>
      <c r="AH434" s="28"/>
      <c r="AI434" s="29"/>
      <c r="BC434" s="30"/>
      <c r="BD434" s="30"/>
      <c r="BE434" s="30"/>
      <c r="BF434" s="30"/>
      <c r="BG434" s="30"/>
      <c r="BH434" s="30"/>
      <c r="BI434" s="30"/>
      <c r="BJ434" s="30"/>
      <c r="BK434" s="30"/>
      <c r="BL434" s="30"/>
      <c r="BM434" s="30"/>
      <c r="BN434" s="30"/>
      <c r="BO434" s="30"/>
      <c r="BP434" s="30"/>
      <c r="BQ434" s="30"/>
    </row>
    <row r="435" spans="32:69" x14ac:dyDescent="0.25">
      <c r="AF435" s="28"/>
      <c r="AG435" s="28"/>
      <c r="AH435" s="28"/>
      <c r="AI435" s="29"/>
      <c r="BC435" s="30"/>
      <c r="BD435" s="30"/>
      <c r="BE435" s="30"/>
      <c r="BF435" s="30"/>
      <c r="BG435" s="30"/>
      <c r="BH435" s="30"/>
      <c r="BI435" s="30"/>
      <c r="BJ435" s="30"/>
      <c r="BK435" s="30"/>
      <c r="BL435" s="30"/>
      <c r="BM435" s="30"/>
      <c r="BN435" s="30"/>
      <c r="BO435" s="30"/>
      <c r="BP435" s="30"/>
      <c r="BQ435" s="30"/>
    </row>
    <row r="436" spans="32:69" x14ac:dyDescent="0.25">
      <c r="AF436" s="28"/>
      <c r="AG436" s="28"/>
      <c r="AH436" s="28"/>
      <c r="AI436" s="29"/>
      <c r="BC436" s="30"/>
      <c r="BD436" s="30"/>
      <c r="BE436" s="30"/>
      <c r="BF436" s="30"/>
      <c r="BG436" s="30"/>
      <c r="BH436" s="30"/>
      <c r="BI436" s="30"/>
      <c r="BJ436" s="30"/>
      <c r="BK436" s="30"/>
      <c r="BL436" s="30"/>
      <c r="BM436" s="30"/>
      <c r="BN436" s="30"/>
      <c r="BO436" s="30"/>
      <c r="BP436" s="30"/>
      <c r="BQ436" s="30"/>
    </row>
    <row r="437" spans="32:69" x14ac:dyDescent="0.25">
      <c r="AF437" s="28"/>
      <c r="AG437" s="28"/>
      <c r="AH437" s="28"/>
      <c r="AI437" s="29"/>
      <c r="BC437" s="30"/>
      <c r="BD437" s="30"/>
      <c r="BE437" s="30"/>
      <c r="BF437" s="30"/>
      <c r="BG437" s="30"/>
      <c r="BH437" s="30"/>
      <c r="BI437" s="30"/>
      <c r="BJ437" s="30"/>
      <c r="BK437" s="30"/>
      <c r="BL437" s="30"/>
      <c r="BM437" s="30"/>
      <c r="BN437" s="30"/>
      <c r="BO437" s="30"/>
      <c r="BP437" s="30"/>
      <c r="BQ437" s="30"/>
    </row>
    <row r="438" spans="32:69" x14ac:dyDescent="0.25">
      <c r="AF438" s="28"/>
      <c r="AG438" s="28"/>
      <c r="AH438" s="28"/>
      <c r="AI438" s="29"/>
      <c r="BC438" s="30"/>
      <c r="BD438" s="30"/>
      <c r="BE438" s="30"/>
      <c r="BF438" s="30"/>
      <c r="BG438" s="30"/>
      <c r="BH438" s="30"/>
      <c r="BI438" s="30"/>
      <c r="BJ438" s="30"/>
      <c r="BK438" s="30"/>
      <c r="BL438" s="30"/>
      <c r="BM438" s="30"/>
      <c r="BN438" s="30"/>
      <c r="BO438" s="30"/>
      <c r="BP438" s="30"/>
      <c r="BQ438" s="30"/>
    </row>
    <row r="439" spans="32:69" x14ac:dyDescent="0.25">
      <c r="AF439" s="28"/>
      <c r="AG439" s="28"/>
      <c r="AH439" s="28"/>
      <c r="AI439" s="29"/>
      <c r="BC439" s="30"/>
      <c r="BD439" s="30"/>
      <c r="BE439" s="30"/>
      <c r="BF439" s="30"/>
      <c r="BG439" s="30"/>
      <c r="BH439" s="30"/>
      <c r="BI439" s="30"/>
      <c r="BJ439" s="30"/>
      <c r="BK439" s="30"/>
      <c r="BL439" s="30"/>
      <c r="BM439" s="30"/>
      <c r="BN439" s="30"/>
      <c r="BO439" s="30"/>
      <c r="BP439" s="30"/>
      <c r="BQ439" s="30"/>
    </row>
    <row r="440" spans="32:69" x14ac:dyDescent="0.25">
      <c r="AF440" s="28"/>
      <c r="AG440" s="28"/>
      <c r="AH440" s="28"/>
      <c r="AI440" s="29"/>
      <c r="BC440" s="30"/>
      <c r="BD440" s="30"/>
      <c r="BE440" s="30"/>
      <c r="BF440" s="30"/>
      <c r="BG440" s="30"/>
      <c r="BH440" s="30"/>
      <c r="BI440" s="30"/>
      <c r="BJ440" s="30"/>
      <c r="BK440" s="30"/>
      <c r="BL440" s="30"/>
      <c r="BM440" s="30"/>
      <c r="BN440" s="30"/>
      <c r="BO440" s="30"/>
      <c r="BP440" s="30"/>
      <c r="BQ440" s="30"/>
    </row>
    <row r="441" spans="32:69" x14ac:dyDescent="0.25">
      <c r="AF441" s="28"/>
      <c r="AG441" s="28"/>
      <c r="AH441" s="28"/>
      <c r="AI441" s="29"/>
      <c r="BC441" s="30"/>
      <c r="BD441" s="30"/>
      <c r="BE441" s="30"/>
      <c r="BF441" s="30"/>
      <c r="BG441" s="30"/>
      <c r="BH441" s="30"/>
      <c r="BI441" s="30"/>
      <c r="BJ441" s="30"/>
      <c r="BK441" s="30"/>
      <c r="BL441" s="30"/>
      <c r="BM441" s="30"/>
      <c r="BN441" s="30"/>
      <c r="BO441" s="30"/>
      <c r="BP441" s="30"/>
      <c r="BQ441" s="30"/>
    </row>
    <row r="442" spans="32:69" x14ac:dyDescent="0.25">
      <c r="AF442" s="28"/>
      <c r="AG442" s="28"/>
      <c r="AH442" s="28"/>
      <c r="AI442" s="29"/>
      <c r="BC442" s="30"/>
      <c r="BD442" s="30"/>
      <c r="BE442" s="30"/>
      <c r="BF442" s="30"/>
      <c r="BG442" s="30"/>
      <c r="BH442" s="30"/>
      <c r="BI442" s="30"/>
      <c r="BJ442" s="30"/>
      <c r="BK442" s="30"/>
      <c r="BL442" s="30"/>
      <c r="BM442" s="30"/>
      <c r="BN442" s="30"/>
      <c r="BO442" s="30"/>
      <c r="BP442" s="30"/>
      <c r="BQ442" s="30"/>
    </row>
    <row r="443" spans="32:69" x14ac:dyDescent="0.25">
      <c r="AF443" s="28"/>
      <c r="AG443" s="28"/>
      <c r="AH443" s="28"/>
      <c r="AI443" s="29"/>
      <c r="BC443" s="30"/>
      <c r="BD443" s="30"/>
      <c r="BE443" s="30"/>
      <c r="BF443" s="30"/>
      <c r="BG443" s="30"/>
      <c r="BH443" s="30"/>
      <c r="BI443" s="30"/>
      <c r="BJ443" s="30"/>
      <c r="BK443" s="30"/>
      <c r="BL443" s="30"/>
      <c r="BM443" s="30"/>
      <c r="BN443" s="30"/>
      <c r="BO443" s="30"/>
      <c r="BP443" s="30"/>
      <c r="BQ443" s="30"/>
    </row>
    <row r="444" spans="32:69" x14ac:dyDescent="0.25">
      <c r="AF444" s="28"/>
      <c r="AG444" s="28"/>
      <c r="AH444" s="28"/>
      <c r="AI444" s="29"/>
      <c r="BC444" s="30"/>
      <c r="BD444" s="30"/>
      <c r="BE444" s="30"/>
      <c r="BF444" s="30"/>
      <c r="BG444" s="30"/>
      <c r="BH444" s="30"/>
      <c r="BI444" s="30"/>
      <c r="BJ444" s="30"/>
      <c r="BK444" s="30"/>
      <c r="BL444" s="30"/>
      <c r="BM444" s="30"/>
      <c r="BN444" s="30"/>
      <c r="BO444" s="30"/>
      <c r="BP444" s="30"/>
      <c r="BQ444" s="30"/>
    </row>
    <row r="445" spans="32:69" x14ac:dyDescent="0.25">
      <c r="AF445" s="28"/>
      <c r="AG445" s="28"/>
      <c r="AH445" s="28"/>
      <c r="AI445" s="29"/>
      <c r="BC445" s="30"/>
      <c r="BD445" s="30"/>
      <c r="BE445" s="30"/>
      <c r="BF445" s="30"/>
      <c r="BG445" s="30"/>
      <c r="BH445" s="30"/>
      <c r="BI445" s="30"/>
      <c r="BJ445" s="30"/>
      <c r="BK445" s="30"/>
      <c r="BL445" s="30"/>
      <c r="BM445" s="30"/>
      <c r="BN445" s="30"/>
      <c r="BO445" s="30"/>
      <c r="BP445" s="30"/>
      <c r="BQ445" s="30"/>
    </row>
    <row r="446" spans="32:69" x14ac:dyDescent="0.25">
      <c r="AF446" s="28"/>
      <c r="AG446" s="28"/>
      <c r="AH446" s="28"/>
      <c r="AI446" s="29"/>
      <c r="BC446" s="30"/>
      <c r="BD446" s="30"/>
      <c r="BE446" s="30"/>
      <c r="BF446" s="30"/>
      <c r="BG446" s="30"/>
      <c r="BH446" s="30"/>
      <c r="BI446" s="30"/>
      <c r="BJ446" s="30"/>
      <c r="BK446" s="30"/>
      <c r="BL446" s="30"/>
      <c r="BM446" s="30"/>
      <c r="BN446" s="30"/>
      <c r="BO446" s="30"/>
      <c r="BP446" s="30"/>
      <c r="BQ446" s="30"/>
    </row>
    <row r="447" spans="32:69" x14ac:dyDescent="0.25">
      <c r="AF447" s="28"/>
      <c r="AG447" s="28"/>
      <c r="AH447" s="28"/>
      <c r="AI447" s="29"/>
      <c r="BC447" s="30"/>
      <c r="BD447" s="30"/>
      <c r="BE447" s="30"/>
      <c r="BF447" s="30"/>
      <c r="BG447" s="30"/>
      <c r="BH447" s="30"/>
      <c r="BI447" s="30"/>
      <c r="BJ447" s="30"/>
      <c r="BK447" s="30"/>
      <c r="BL447" s="30"/>
      <c r="BM447" s="30"/>
      <c r="BN447" s="30"/>
      <c r="BO447" s="30"/>
      <c r="BP447" s="30"/>
      <c r="BQ447" s="30"/>
    </row>
    <row r="448" spans="32:69" x14ac:dyDescent="0.25">
      <c r="AF448" s="28"/>
      <c r="AG448" s="28"/>
      <c r="AH448" s="28"/>
      <c r="AI448" s="29"/>
      <c r="BC448" s="30"/>
      <c r="BD448" s="30"/>
      <c r="BE448" s="30"/>
      <c r="BF448" s="30"/>
      <c r="BG448" s="30"/>
      <c r="BH448" s="30"/>
      <c r="BI448" s="30"/>
      <c r="BJ448" s="30"/>
      <c r="BK448" s="30"/>
      <c r="BL448" s="30"/>
      <c r="BM448" s="30"/>
      <c r="BN448" s="30"/>
      <c r="BO448" s="30"/>
      <c r="BP448" s="30"/>
      <c r="BQ448" s="30"/>
    </row>
    <row r="449" spans="32:69" x14ac:dyDescent="0.25">
      <c r="AF449" s="28"/>
      <c r="AG449" s="28"/>
      <c r="AH449" s="28"/>
      <c r="AI449" s="29"/>
      <c r="BC449" s="30"/>
      <c r="BD449" s="30"/>
      <c r="BE449" s="30"/>
      <c r="BF449" s="30"/>
      <c r="BG449" s="30"/>
      <c r="BH449" s="30"/>
      <c r="BI449" s="30"/>
      <c r="BJ449" s="30"/>
      <c r="BK449" s="30"/>
      <c r="BL449" s="30"/>
      <c r="BM449" s="30"/>
      <c r="BN449" s="30"/>
      <c r="BO449" s="30"/>
      <c r="BP449" s="30"/>
      <c r="BQ449" s="30"/>
    </row>
    <row r="450" spans="32:69" x14ac:dyDescent="0.25">
      <c r="AF450" s="28"/>
      <c r="AG450" s="28"/>
      <c r="AH450" s="28"/>
      <c r="AI450" s="29"/>
      <c r="BC450" s="30"/>
      <c r="BD450" s="30"/>
      <c r="BE450" s="30"/>
      <c r="BF450" s="30"/>
      <c r="BG450" s="30"/>
      <c r="BH450" s="30"/>
      <c r="BI450" s="30"/>
      <c r="BJ450" s="30"/>
      <c r="BK450" s="30"/>
      <c r="BL450" s="30"/>
      <c r="BM450" s="30"/>
      <c r="BN450" s="30"/>
      <c r="BO450" s="30"/>
      <c r="BP450" s="30"/>
      <c r="BQ450" s="30"/>
    </row>
    <row r="451" spans="32:69" x14ac:dyDescent="0.25">
      <c r="AF451" s="28"/>
      <c r="AG451" s="28"/>
      <c r="AH451" s="28"/>
      <c r="AI451" s="29"/>
      <c r="BC451" s="30"/>
      <c r="BD451" s="30"/>
      <c r="BE451" s="30"/>
      <c r="BF451" s="30"/>
      <c r="BG451" s="30"/>
      <c r="BH451" s="30"/>
      <c r="BI451" s="30"/>
      <c r="BJ451" s="30"/>
      <c r="BK451" s="30"/>
      <c r="BL451" s="30"/>
      <c r="BM451" s="30"/>
      <c r="BN451" s="30"/>
      <c r="BO451" s="30"/>
      <c r="BP451" s="30"/>
      <c r="BQ451" s="30"/>
    </row>
    <row r="452" spans="32:69" x14ac:dyDescent="0.25">
      <c r="AF452" s="28"/>
      <c r="AG452" s="28"/>
      <c r="AH452" s="28"/>
      <c r="AI452" s="29"/>
      <c r="BC452" s="30"/>
      <c r="BD452" s="30"/>
      <c r="BE452" s="30"/>
      <c r="BF452" s="30"/>
      <c r="BG452" s="30"/>
      <c r="BH452" s="30"/>
      <c r="BI452" s="30"/>
      <c r="BJ452" s="30"/>
      <c r="BK452" s="30"/>
      <c r="BL452" s="30"/>
      <c r="BM452" s="30"/>
      <c r="BN452" s="30"/>
      <c r="BO452" s="30"/>
      <c r="BP452" s="30"/>
      <c r="BQ452" s="30"/>
    </row>
    <row r="453" spans="32:69" x14ac:dyDescent="0.25">
      <c r="AF453" s="28"/>
      <c r="AG453" s="28"/>
      <c r="AH453" s="28"/>
      <c r="AI453" s="29"/>
      <c r="BC453" s="30"/>
      <c r="BD453" s="30"/>
      <c r="BE453" s="30"/>
      <c r="BF453" s="30"/>
      <c r="BG453" s="30"/>
      <c r="BH453" s="30"/>
      <c r="BI453" s="30"/>
      <c r="BJ453" s="30"/>
      <c r="BK453" s="30"/>
      <c r="BL453" s="30"/>
      <c r="BM453" s="30"/>
      <c r="BN453" s="30"/>
      <c r="BO453" s="30"/>
      <c r="BP453" s="30"/>
      <c r="BQ453" s="30"/>
    </row>
    <row r="454" spans="32:69" x14ac:dyDescent="0.25">
      <c r="AF454" s="28"/>
      <c r="AG454" s="28"/>
      <c r="AH454" s="28"/>
      <c r="AI454" s="29"/>
      <c r="BC454" s="30"/>
      <c r="BD454" s="30"/>
      <c r="BE454" s="30"/>
      <c r="BF454" s="30"/>
      <c r="BG454" s="30"/>
      <c r="BH454" s="30"/>
      <c r="BI454" s="30"/>
      <c r="BJ454" s="30"/>
      <c r="BK454" s="30"/>
      <c r="BL454" s="30"/>
      <c r="BM454" s="30"/>
      <c r="BN454" s="30"/>
      <c r="BO454" s="30"/>
      <c r="BP454" s="30"/>
      <c r="BQ454" s="30"/>
    </row>
    <row r="455" spans="32:69" x14ac:dyDescent="0.25">
      <c r="AF455" s="28"/>
      <c r="AG455" s="28"/>
      <c r="AH455" s="28"/>
      <c r="AI455" s="29"/>
      <c r="BC455" s="30"/>
      <c r="BD455" s="30"/>
      <c r="BE455" s="30"/>
      <c r="BF455" s="30"/>
      <c r="BG455" s="30"/>
      <c r="BH455" s="30"/>
      <c r="BI455" s="30"/>
      <c r="BJ455" s="30"/>
      <c r="BK455" s="30"/>
      <c r="BL455" s="30"/>
      <c r="BM455" s="30"/>
      <c r="BN455" s="30"/>
      <c r="BO455" s="30"/>
      <c r="BP455" s="30"/>
      <c r="BQ455" s="30"/>
    </row>
    <row r="456" spans="32:69" x14ac:dyDescent="0.25">
      <c r="AF456" s="28"/>
      <c r="AG456" s="28"/>
      <c r="AH456" s="28"/>
      <c r="AI456" s="29"/>
      <c r="BC456" s="30"/>
      <c r="BD456" s="30"/>
      <c r="BE456" s="30"/>
      <c r="BF456" s="30"/>
      <c r="BG456" s="30"/>
      <c r="BH456" s="30"/>
      <c r="BI456" s="30"/>
      <c r="BJ456" s="30"/>
      <c r="BK456" s="30"/>
      <c r="BL456" s="30"/>
      <c r="BM456" s="30"/>
      <c r="BN456" s="30"/>
      <c r="BO456" s="30"/>
      <c r="BP456" s="30"/>
      <c r="BQ456" s="30"/>
    </row>
    <row r="457" spans="32:69" x14ac:dyDescent="0.25">
      <c r="AF457" s="28"/>
      <c r="AG457" s="28"/>
      <c r="AH457" s="28"/>
      <c r="AI457" s="29"/>
      <c r="BC457" s="30"/>
      <c r="BD457" s="30"/>
      <c r="BE457" s="30"/>
      <c r="BF457" s="30"/>
      <c r="BG457" s="30"/>
      <c r="BH457" s="30"/>
      <c r="BI457" s="30"/>
      <c r="BJ457" s="30"/>
      <c r="BK457" s="30"/>
      <c r="BL457" s="30"/>
      <c r="BM457" s="30"/>
      <c r="BN457" s="30"/>
      <c r="BO457" s="30"/>
      <c r="BP457" s="30"/>
      <c r="BQ457" s="30"/>
    </row>
    <row r="458" spans="32:69" x14ac:dyDescent="0.25">
      <c r="AF458" s="28"/>
      <c r="AG458" s="28"/>
      <c r="AH458" s="28"/>
      <c r="AI458" s="29"/>
      <c r="BC458" s="30"/>
      <c r="BD458" s="30"/>
      <c r="BE458" s="30"/>
      <c r="BF458" s="30"/>
      <c r="BG458" s="30"/>
      <c r="BH458" s="30"/>
      <c r="BI458" s="30"/>
      <c r="BJ458" s="30"/>
      <c r="BK458" s="30"/>
      <c r="BL458" s="30"/>
      <c r="BM458" s="30"/>
      <c r="BN458" s="30"/>
      <c r="BO458" s="30"/>
      <c r="BP458" s="30"/>
      <c r="BQ458" s="30"/>
    </row>
    <row r="459" spans="32:69" x14ac:dyDescent="0.25">
      <c r="AF459" s="28"/>
      <c r="AG459" s="28"/>
      <c r="AH459" s="28"/>
      <c r="AI459" s="29"/>
      <c r="BC459" s="30"/>
      <c r="BD459" s="30"/>
      <c r="BE459" s="30"/>
      <c r="BF459" s="30"/>
      <c r="BG459" s="30"/>
      <c r="BH459" s="30"/>
      <c r="BI459" s="30"/>
      <c r="BJ459" s="30"/>
      <c r="BK459" s="30"/>
      <c r="BL459" s="30"/>
      <c r="BM459" s="30"/>
      <c r="BN459" s="30"/>
      <c r="BO459" s="30"/>
      <c r="BP459" s="30"/>
      <c r="BQ459" s="30"/>
    </row>
    <row r="460" spans="32:69" x14ac:dyDescent="0.25">
      <c r="AF460" s="28"/>
      <c r="AG460" s="28"/>
      <c r="AH460" s="28"/>
      <c r="AI460" s="29"/>
      <c r="BC460" s="30"/>
      <c r="BD460" s="30"/>
      <c r="BE460" s="30"/>
      <c r="BF460" s="30"/>
      <c r="BG460" s="30"/>
      <c r="BH460" s="30"/>
      <c r="BI460" s="30"/>
      <c r="BJ460" s="30"/>
      <c r="BK460" s="30"/>
      <c r="BL460" s="30"/>
      <c r="BM460" s="30"/>
      <c r="BN460" s="30"/>
      <c r="BO460" s="30"/>
      <c r="BP460" s="30"/>
      <c r="BQ460" s="30"/>
    </row>
    <row r="461" spans="32:69" x14ac:dyDescent="0.25">
      <c r="AF461" s="28"/>
      <c r="AG461" s="28"/>
      <c r="AH461" s="28"/>
      <c r="AI461" s="29"/>
      <c r="BC461" s="30"/>
      <c r="BD461" s="30"/>
      <c r="BE461" s="30"/>
      <c r="BF461" s="30"/>
      <c r="BG461" s="30"/>
      <c r="BH461" s="30"/>
      <c r="BI461" s="30"/>
      <c r="BJ461" s="30"/>
      <c r="BK461" s="30"/>
      <c r="BL461" s="30"/>
      <c r="BM461" s="30"/>
      <c r="BN461" s="30"/>
      <c r="BO461" s="30"/>
      <c r="BP461" s="30"/>
      <c r="BQ461" s="30"/>
    </row>
    <row r="462" spans="32:69" x14ac:dyDescent="0.25">
      <c r="AF462" s="28"/>
      <c r="AG462" s="28"/>
      <c r="AH462" s="28"/>
      <c r="AI462" s="29"/>
      <c r="BC462" s="30"/>
      <c r="BD462" s="30"/>
      <c r="BE462" s="30"/>
      <c r="BF462" s="30"/>
      <c r="BG462" s="30"/>
      <c r="BH462" s="30"/>
      <c r="BI462" s="30"/>
      <c r="BJ462" s="30"/>
      <c r="BK462" s="30"/>
      <c r="BL462" s="30"/>
      <c r="BM462" s="30"/>
      <c r="BN462" s="30"/>
      <c r="BO462" s="30"/>
      <c r="BP462" s="30"/>
      <c r="BQ462" s="30"/>
    </row>
    <row r="463" spans="32:69" x14ac:dyDescent="0.25">
      <c r="AF463" s="28"/>
      <c r="AG463" s="28"/>
      <c r="AH463" s="28"/>
      <c r="AI463" s="29"/>
      <c r="BC463" s="30"/>
      <c r="BD463" s="30"/>
      <c r="BE463" s="30"/>
      <c r="BF463" s="30"/>
      <c r="BG463" s="30"/>
      <c r="BH463" s="30"/>
      <c r="BI463" s="30"/>
      <c r="BJ463" s="30"/>
      <c r="BK463" s="30"/>
      <c r="BL463" s="30"/>
      <c r="BM463" s="30"/>
      <c r="BN463" s="30"/>
      <c r="BO463" s="30"/>
      <c r="BP463" s="30"/>
      <c r="BQ463" s="30"/>
    </row>
    <row r="464" spans="32:69" x14ac:dyDescent="0.25">
      <c r="AF464" s="28"/>
      <c r="AG464" s="28"/>
      <c r="AH464" s="28"/>
      <c r="AI464" s="29"/>
      <c r="BC464" s="30"/>
      <c r="BD464" s="30"/>
      <c r="BE464" s="30"/>
      <c r="BF464" s="30"/>
      <c r="BG464" s="30"/>
      <c r="BH464" s="30"/>
      <c r="BI464" s="30"/>
      <c r="BJ464" s="30"/>
      <c r="BK464" s="30"/>
      <c r="BL464" s="30"/>
      <c r="BM464" s="30"/>
      <c r="BN464" s="30"/>
      <c r="BO464" s="30"/>
      <c r="BP464" s="30"/>
      <c r="BQ464" s="30"/>
    </row>
    <row r="465" spans="32:69" x14ac:dyDescent="0.25">
      <c r="AF465" s="28"/>
      <c r="AG465" s="28"/>
      <c r="AH465" s="28"/>
      <c r="AI465" s="29"/>
      <c r="BC465" s="30"/>
      <c r="BD465" s="30"/>
      <c r="BE465" s="30"/>
      <c r="BF465" s="30"/>
      <c r="BG465" s="30"/>
      <c r="BH465" s="30"/>
      <c r="BI465" s="30"/>
      <c r="BJ465" s="30"/>
      <c r="BK465" s="30"/>
      <c r="BL465" s="30"/>
      <c r="BM465" s="30"/>
      <c r="BN465" s="30"/>
      <c r="BO465" s="30"/>
      <c r="BP465" s="30"/>
      <c r="BQ465" s="30"/>
    </row>
    <row r="466" spans="32:69" x14ac:dyDescent="0.25">
      <c r="AF466" s="28"/>
      <c r="AG466" s="28"/>
      <c r="AH466" s="28"/>
      <c r="AI466" s="29"/>
      <c r="BC466" s="30"/>
      <c r="BD466" s="30"/>
      <c r="BE466" s="30"/>
      <c r="BF466" s="30"/>
      <c r="BG466" s="30"/>
      <c r="BH466" s="30"/>
      <c r="BI466" s="30"/>
      <c r="BJ466" s="30"/>
      <c r="BK466" s="30"/>
      <c r="BL466" s="30"/>
      <c r="BM466" s="30"/>
      <c r="BN466" s="30"/>
      <c r="BO466" s="30"/>
      <c r="BP466" s="30"/>
      <c r="BQ466" s="30"/>
    </row>
    <row r="467" spans="32:69" x14ac:dyDescent="0.25">
      <c r="AF467" s="28"/>
      <c r="AG467" s="28"/>
      <c r="AH467" s="28"/>
      <c r="AI467" s="29"/>
      <c r="BC467" s="30"/>
      <c r="BD467" s="30"/>
      <c r="BE467" s="30"/>
      <c r="BF467" s="30"/>
      <c r="BG467" s="30"/>
      <c r="BH467" s="30"/>
      <c r="BI467" s="30"/>
      <c r="BJ467" s="30"/>
      <c r="BK467" s="30"/>
      <c r="BL467" s="30"/>
      <c r="BM467" s="30"/>
      <c r="BN467" s="30"/>
      <c r="BO467" s="30"/>
      <c r="BP467" s="30"/>
      <c r="BQ467" s="30"/>
    </row>
    <row r="468" spans="32:69" x14ac:dyDescent="0.25">
      <c r="AF468" s="28"/>
      <c r="AG468" s="28"/>
      <c r="AH468" s="28"/>
      <c r="AI468" s="29"/>
      <c r="BC468" s="30"/>
      <c r="BD468" s="30"/>
      <c r="BE468" s="30"/>
      <c r="BF468" s="30"/>
      <c r="BG468" s="30"/>
      <c r="BH468" s="30"/>
      <c r="BI468" s="30"/>
      <c r="BJ468" s="30"/>
      <c r="BK468" s="30"/>
      <c r="BL468" s="30"/>
      <c r="BM468" s="30"/>
      <c r="BN468" s="30"/>
      <c r="BO468" s="30"/>
      <c r="BP468" s="30"/>
      <c r="BQ468" s="30"/>
    </row>
    <row r="469" spans="32:69" x14ac:dyDescent="0.25">
      <c r="AF469" s="28"/>
      <c r="AG469" s="28"/>
      <c r="AH469" s="28"/>
      <c r="AI469" s="29"/>
      <c r="BC469" s="30"/>
      <c r="BD469" s="30"/>
      <c r="BE469" s="30"/>
      <c r="BF469" s="30"/>
      <c r="BG469" s="30"/>
      <c r="BH469" s="30"/>
      <c r="BI469" s="30"/>
      <c r="BJ469" s="30"/>
      <c r="BK469" s="30"/>
      <c r="BL469" s="30"/>
      <c r="BM469" s="30"/>
      <c r="BN469" s="30"/>
      <c r="BO469" s="30"/>
      <c r="BP469" s="30"/>
      <c r="BQ469" s="30"/>
    </row>
    <row r="470" spans="32:69" x14ac:dyDescent="0.25">
      <c r="AF470" s="28"/>
      <c r="AG470" s="28"/>
      <c r="AH470" s="28"/>
      <c r="AI470" s="29"/>
      <c r="BC470" s="30"/>
      <c r="BD470" s="30"/>
      <c r="BE470" s="30"/>
      <c r="BF470" s="30"/>
      <c r="BG470" s="30"/>
      <c r="BH470" s="30"/>
      <c r="BI470" s="30"/>
      <c r="BJ470" s="30"/>
      <c r="BK470" s="30"/>
      <c r="BL470" s="30"/>
      <c r="BM470" s="30"/>
      <c r="BN470" s="30"/>
      <c r="BO470" s="30"/>
      <c r="BP470" s="30"/>
      <c r="BQ470" s="30"/>
    </row>
    <row r="471" spans="32:69" x14ac:dyDescent="0.25">
      <c r="AF471" s="28"/>
      <c r="AG471" s="28"/>
      <c r="AH471" s="28"/>
      <c r="AI471" s="29"/>
      <c r="BC471" s="30"/>
      <c r="BD471" s="30"/>
      <c r="BE471" s="30"/>
      <c r="BF471" s="30"/>
      <c r="BG471" s="30"/>
      <c r="BH471" s="30"/>
      <c r="BI471" s="30"/>
      <c r="BJ471" s="30"/>
      <c r="BK471" s="30"/>
      <c r="BL471" s="30"/>
      <c r="BM471" s="30"/>
      <c r="BN471" s="30"/>
      <c r="BO471" s="30"/>
      <c r="BP471" s="30"/>
      <c r="BQ471" s="30"/>
    </row>
    <row r="472" spans="32:69" x14ac:dyDescent="0.25">
      <c r="AF472" s="28"/>
      <c r="AG472" s="28"/>
      <c r="AH472" s="28"/>
      <c r="AI472" s="29"/>
      <c r="BC472" s="30"/>
      <c r="BD472" s="30"/>
      <c r="BE472" s="30"/>
      <c r="BF472" s="30"/>
      <c r="BG472" s="30"/>
      <c r="BH472" s="30"/>
      <c r="BI472" s="30"/>
      <c r="BJ472" s="30"/>
      <c r="BK472" s="30"/>
      <c r="BL472" s="30"/>
      <c r="BM472" s="30"/>
      <c r="BN472" s="30"/>
      <c r="BO472" s="30"/>
      <c r="BP472" s="30"/>
      <c r="BQ472" s="30"/>
    </row>
    <row r="473" spans="32:69" x14ac:dyDescent="0.25">
      <c r="AF473" s="28"/>
      <c r="AG473" s="28"/>
      <c r="AH473" s="28"/>
      <c r="AI473" s="29"/>
      <c r="BC473" s="30"/>
      <c r="BD473" s="30"/>
      <c r="BE473" s="30"/>
      <c r="BF473" s="30"/>
      <c r="BG473" s="30"/>
      <c r="BH473" s="30"/>
      <c r="BI473" s="30"/>
      <c r="BJ473" s="30"/>
      <c r="BK473" s="30"/>
      <c r="BL473" s="30"/>
      <c r="BM473" s="30"/>
      <c r="BN473" s="30"/>
      <c r="BO473" s="30"/>
      <c r="BP473" s="30"/>
      <c r="BQ473" s="30"/>
    </row>
    <row r="474" spans="32:69" x14ac:dyDescent="0.25">
      <c r="AF474" s="28"/>
      <c r="AG474" s="28"/>
      <c r="AH474" s="28"/>
      <c r="AI474" s="29"/>
      <c r="BC474" s="30"/>
      <c r="BD474" s="30"/>
      <c r="BE474" s="30"/>
      <c r="BF474" s="30"/>
      <c r="BG474" s="30"/>
      <c r="BH474" s="30"/>
      <c r="BI474" s="30"/>
      <c r="BJ474" s="30"/>
      <c r="BK474" s="30"/>
      <c r="BL474" s="30"/>
      <c r="BM474" s="30"/>
      <c r="BN474" s="30"/>
      <c r="BO474" s="30"/>
      <c r="BP474" s="30"/>
      <c r="BQ474" s="30"/>
    </row>
    <row r="475" spans="32:69" x14ac:dyDescent="0.25">
      <c r="AF475" s="28"/>
      <c r="AG475" s="28"/>
      <c r="AH475" s="28"/>
      <c r="AI475" s="29"/>
      <c r="BC475" s="30"/>
      <c r="BD475" s="30"/>
      <c r="BE475" s="30"/>
      <c r="BF475" s="30"/>
      <c r="BG475" s="30"/>
      <c r="BH475" s="30"/>
      <c r="BI475" s="30"/>
      <c r="BJ475" s="30"/>
      <c r="BK475" s="30"/>
      <c r="BL475" s="30"/>
      <c r="BM475" s="30"/>
      <c r="BN475" s="30"/>
      <c r="BO475" s="30"/>
      <c r="BP475" s="30"/>
      <c r="BQ475" s="30"/>
    </row>
    <row r="476" spans="32:69" x14ac:dyDescent="0.25">
      <c r="AF476" s="28"/>
      <c r="AG476" s="28"/>
      <c r="AH476" s="28"/>
      <c r="AI476" s="29"/>
      <c r="BC476" s="30"/>
      <c r="BD476" s="30"/>
      <c r="BE476" s="30"/>
      <c r="BF476" s="30"/>
      <c r="BG476" s="30"/>
      <c r="BH476" s="30"/>
      <c r="BI476" s="30"/>
      <c r="BJ476" s="30"/>
      <c r="BK476" s="30"/>
      <c r="BL476" s="30"/>
      <c r="BM476" s="30"/>
      <c r="BN476" s="30"/>
      <c r="BO476" s="30"/>
      <c r="BP476" s="30"/>
      <c r="BQ476" s="30"/>
    </row>
    <row r="477" spans="32:69" x14ac:dyDescent="0.25">
      <c r="AF477" s="28"/>
      <c r="AG477" s="28"/>
      <c r="AH477" s="28"/>
      <c r="AI477" s="29"/>
      <c r="BC477" s="30"/>
      <c r="BD477" s="30"/>
      <c r="BE477" s="30"/>
      <c r="BF477" s="30"/>
      <c r="BG477" s="30"/>
      <c r="BH477" s="30"/>
      <c r="BI477" s="30"/>
      <c r="BJ477" s="30"/>
      <c r="BK477" s="30"/>
      <c r="BL477" s="30"/>
      <c r="BM477" s="30"/>
      <c r="BN477" s="30"/>
      <c r="BO477" s="30"/>
      <c r="BP477" s="30"/>
      <c r="BQ477" s="30"/>
    </row>
    <row r="478" spans="32:69" x14ac:dyDescent="0.25">
      <c r="AF478" s="28"/>
      <c r="AG478" s="28"/>
      <c r="AH478" s="28"/>
      <c r="AI478" s="29"/>
      <c r="BC478" s="30"/>
      <c r="BD478" s="30"/>
      <c r="BE478" s="30"/>
      <c r="BF478" s="30"/>
      <c r="BG478" s="30"/>
      <c r="BH478" s="30"/>
      <c r="BI478" s="30"/>
      <c r="BJ478" s="30"/>
      <c r="BK478" s="30"/>
      <c r="BL478" s="30"/>
      <c r="BM478" s="30"/>
      <c r="BN478" s="30"/>
      <c r="BO478" s="30"/>
      <c r="BP478" s="30"/>
      <c r="BQ478" s="30"/>
    </row>
    <row r="479" spans="32:69" x14ac:dyDescent="0.25">
      <c r="AF479" s="28"/>
      <c r="AG479" s="28"/>
      <c r="AH479" s="28"/>
      <c r="AI479" s="29"/>
      <c r="BC479" s="30"/>
      <c r="BD479" s="30"/>
      <c r="BE479" s="30"/>
      <c r="BF479" s="30"/>
      <c r="BG479" s="30"/>
      <c r="BH479" s="30"/>
      <c r="BI479" s="30"/>
      <c r="BJ479" s="30"/>
      <c r="BK479" s="30"/>
      <c r="BL479" s="30"/>
      <c r="BM479" s="30"/>
      <c r="BN479" s="30"/>
      <c r="BO479" s="30"/>
      <c r="BP479" s="30"/>
      <c r="BQ479" s="30"/>
    </row>
    <row r="480" spans="32:69" x14ac:dyDescent="0.25">
      <c r="AF480" s="28"/>
      <c r="AG480" s="28"/>
      <c r="AH480" s="28"/>
      <c r="AI480" s="29"/>
      <c r="BC480" s="30"/>
      <c r="BD480" s="30"/>
      <c r="BE480" s="30"/>
      <c r="BF480" s="30"/>
      <c r="BG480" s="30"/>
      <c r="BH480" s="30"/>
      <c r="BI480" s="30"/>
      <c r="BJ480" s="30"/>
      <c r="BK480" s="30"/>
      <c r="BL480" s="30"/>
      <c r="BM480" s="30"/>
      <c r="BN480" s="30"/>
      <c r="BO480" s="30"/>
      <c r="BP480" s="30"/>
      <c r="BQ480" s="30"/>
    </row>
    <row r="481" spans="32:69" x14ac:dyDescent="0.25">
      <c r="AF481" s="28"/>
      <c r="AG481" s="28"/>
      <c r="AH481" s="28"/>
      <c r="AI481" s="29"/>
      <c r="BC481" s="30"/>
      <c r="BD481" s="30"/>
      <c r="BE481" s="30"/>
      <c r="BF481" s="30"/>
      <c r="BG481" s="30"/>
      <c r="BH481" s="30"/>
      <c r="BI481" s="30"/>
      <c r="BJ481" s="30"/>
      <c r="BK481" s="30"/>
      <c r="BL481" s="30"/>
      <c r="BM481" s="30"/>
      <c r="BN481" s="30"/>
      <c r="BO481" s="30"/>
      <c r="BP481" s="30"/>
      <c r="BQ481" s="30"/>
    </row>
    <row r="482" spans="32:69" x14ac:dyDescent="0.25">
      <c r="AF482" s="28"/>
      <c r="AG482" s="28"/>
      <c r="AH482" s="28"/>
      <c r="AI482" s="29"/>
      <c r="BC482" s="30"/>
      <c r="BD482" s="30"/>
      <c r="BE482" s="30"/>
      <c r="BF482" s="30"/>
      <c r="BG482" s="30"/>
      <c r="BH482" s="30"/>
      <c r="BI482" s="30"/>
      <c r="BJ482" s="30"/>
      <c r="BK482" s="30"/>
      <c r="BL482" s="30"/>
      <c r="BM482" s="30"/>
      <c r="BN482" s="30"/>
      <c r="BO482" s="30"/>
      <c r="BP482" s="30"/>
      <c r="BQ482" s="30"/>
    </row>
    <row r="483" spans="32:69" x14ac:dyDescent="0.25">
      <c r="AF483" s="28"/>
      <c r="AG483" s="28"/>
      <c r="AH483" s="28"/>
      <c r="AI483" s="29"/>
      <c r="BC483" s="30"/>
      <c r="BD483" s="30"/>
      <c r="BE483" s="30"/>
      <c r="BF483" s="30"/>
      <c r="BG483" s="30"/>
      <c r="BH483" s="30"/>
      <c r="BI483" s="30"/>
      <c r="BJ483" s="30"/>
      <c r="BK483" s="30"/>
      <c r="BL483" s="30"/>
      <c r="BM483" s="30"/>
      <c r="BN483" s="30"/>
      <c r="BO483" s="30"/>
      <c r="BP483" s="30"/>
      <c r="BQ483" s="30"/>
    </row>
    <row r="484" spans="32:69" x14ac:dyDescent="0.25">
      <c r="AF484" s="28"/>
      <c r="AG484" s="28"/>
      <c r="AH484" s="28"/>
      <c r="AI484" s="29"/>
      <c r="BC484" s="30"/>
      <c r="BD484" s="30"/>
      <c r="BE484" s="30"/>
      <c r="BF484" s="30"/>
      <c r="BG484" s="30"/>
      <c r="BH484" s="30"/>
      <c r="BI484" s="30"/>
      <c r="BJ484" s="30"/>
      <c r="BK484" s="30"/>
      <c r="BL484" s="30"/>
      <c r="BM484" s="30"/>
      <c r="BN484" s="30"/>
      <c r="BO484" s="30"/>
      <c r="BP484" s="30"/>
      <c r="BQ484" s="30"/>
    </row>
    <row r="485" spans="32:69" x14ac:dyDescent="0.25">
      <c r="AF485" s="28"/>
      <c r="AG485" s="28"/>
      <c r="AH485" s="28"/>
      <c r="AI485" s="29"/>
      <c r="BC485" s="30"/>
      <c r="BD485" s="30"/>
      <c r="BE485" s="30"/>
      <c r="BF485" s="30"/>
      <c r="BG485" s="30"/>
      <c r="BH485" s="30"/>
      <c r="BI485" s="30"/>
      <c r="BJ485" s="30"/>
      <c r="BK485" s="30"/>
      <c r="BL485" s="30"/>
      <c r="BM485" s="30"/>
      <c r="BN485" s="30"/>
      <c r="BO485" s="30"/>
      <c r="BP485" s="30"/>
      <c r="BQ485" s="30"/>
    </row>
    <row r="486" spans="32:69" x14ac:dyDescent="0.25">
      <c r="AF486" s="28"/>
      <c r="AG486" s="28"/>
      <c r="AH486" s="28"/>
      <c r="AI486" s="29"/>
      <c r="BC486" s="30"/>
      <c r="BD486" s="30"/>
      <c r="BE486" s="30"/>
      <c r="BF486" s="30"/>
      <c r="BG486" s="30"/>
      <c r="BH486" s="30"/>
      <c r="BI486" s="30"/>
      <c r="BJ486" s="30"/>
      <c r="BK486" s="30"/>
      <c r="BL486" s="30"/>
      <c r="BM486" s="30"/>
      <c r="BN486" s="30"/>
      <c r="BO486" s="30"/>
      <c r="BP486" s="30"/>
      <c r="BQ486" s="30"/>
    </row>
    <row r="487" spans="32:69" x14ac:dyDescent="0.25">
      <c r="AF487" s="28"/>
      <c r="AG487" s="28"/>
      <c r="AH487" s="28"/>
      <c r="AI487" s="29"/>
      <c r="BC487" s="30"/>
      <c r="BD487" s="30"/>
      <c r="BE487" s="30"/>
      <c r="BF487" s="30"/>
      <c r="BG487" s="30"/>
      <c r="BH487" s="30"/>
      <c r="BI487" s="30"/>
      <c r="BJ487" s="30"/>
      <c r="BK487" s="30"/>
      <c r="BL487" s="30"/>
      <c r="BM487" s="30"/>
      <c r="BN487" s="30"/>
      <c r="BO487" s="30"/>
      <c r="BP487" s="30"/>
      <c r="BQ487" s="30"/>
    </row>
    <row r="488" spans="32:69" x14ac:dyDescent="0.25">
      <c r="AF488" s="28"/>
      <c r="AG488" s="28"/>
      <c r="AH488" s="28"/>
      <c r="AI488" s="29"/>
      <c r="BC488" s="30"/>
      <c r="BD488" s="30"/>
      <c r="BE488" s="30"/>
      <c r="BF488" s="30"/>
      <c r="BG488" s="30"/>
      <c r="BH488" s="30"/>
      <c r="BI488" s="30"/>
      <c r="BJ488" s="30"/>
      <c r="BK488" s="30"/>
      <c r="BL488" s="30"/>
      <c r="BM488" s="30"/>
      <c r="BN488" s="30"/>
      <c r="BO488" s="30"/>
      <c r="BP488" s="30"/>
      <c r="BQ488" s="30"/>
    </row>
    <row r="489" spans="32:69" x14ac:dyDescent="0.25">
      <c r="AF489" s="28"/>
      <c r="AG489" s="28"/>
      <c r="AH489" s="28"/>
      <c r="AI489" s="29"/>
      <c r="BC489" s="30"/>
      <c r="BD489" s="30"/>
      <c r="BE489" s="30"/>
      <c r="BF489" s="30"/>
      <c r="BG489" s="30"/>
      <c r="BH489" s="30"/>
      <c r="BI489" s="30"/>
      <c r="BJ489" s="30"/>
      <c r="BK489" s="30"/>
      <c r="BL489" s="30"/>
      <c r="BM489" s="30"/>
      <c r="BN489" s="30"/>
      <c r="BO489" s="30"/>
      <c r="BP489" s="30"/>
      <c r="BQ489" s="30"/>
    </row>
    <row r="490" spans="32:69" x14ac:dyDescent="0.25">
      <c r="AF490" s="28"/>
      <c r="AG490" s="28"/>
      <c r="AH490" s="28"/>
      <c r="AI490" s="29"/>
      <c r="BC490" s="30"/>
      <c r="BD490" s="30"/>
      <c r="BE490" s="30"/>
      <c r="BF490" s="30"/>
      <c r="BG490" s="30"/>
      <c r="BH490" s="30"/>
      <c r="BI490" s="30"/>
      <c r="BJ490" s="30"/>
      <c r="BK490" s="30"/>
      <c r="BL490" s="30"/>
      <c r="BM490" s="30"/>
      <c r="BN490" s="30"/>
      <c r="BO490" s="30"/>
      <c r="BP490" s="30"/>
      <c r="BQ490" s="30"/>
    </row>
    <row r="491" spans="32:69" x14ac:dyDescent="0.25">
      <c r="AF491" s="28"/>
      <c r="AG491" s="28"/>
      <c r="AH491" s="28"/>
      <c r="AI491" s="29"/>
      <c r="BC491" s="30"/>
      <c r="BD491" s="30"/>
      <c r="BE491" s="30"/>
      <c r="BF491" s="30"/>
      <c r="BG491" s="30"/>
      <c r="BH491" s="30"/>
      <c r="BI491" s="30"/>
      <c r="BJ491" s="30"/>
      <c r="BK491" s="30"/>
      <c r="BL491" s="30"/>
      <c r="BM491" s="30"/>
      <c r="BN491" s="30"/>
      <c r="BO491" s="30"/>
      <c r="BP491" s="30"/>
      <c r="BQ491" s="30"/>
    </row>
    <row r="492" spans="32:69" x14ac:dyDescent="0.25">
      <c r="AF492" s="28"/>
      <c r="AG492" s="28"/>
      <c r="AH492" s="28"/>
      <c r="AI492" s="29"/>
      <c r="BC492" s="30"/>
      <c r="BD492" s="30"/>
      <c r="BE492" s="30"/>
      <c r="BF492" s="30"/>
      <c r="BG492" s="30"/>
      <c r="BH492" s="30"/>
      <c r="BI492" s="30"/>
      <c r="BJ492" s="30"/>
      <c r="BK492" s="30"/>
      <c r="BL492" s="30"/>
      <c r="BM492" s="30"/>
      <c r="BN492" s="30"/>
      <c r="BO492" s="30"/>
      <c r="BP492" s="30"/>
      <c r="BQ492" s="30"/>
    </row>
    <row r="493" spans="32:69" x14ac:dyDescent="0.25">
      <c r="AF493" s="28"/>
      <c r="AG493" s="28"/>
      <c r="AH493" s="28"/>
      <c r="AI493" s="29"/>
      <c r="BC493" s="30"/>
      <c r="BD493" s="30"/>
      <c r="BE493" s="30"/>
      <c r="BF493" s="30"/>
      <c r="BG493" s="30"/>
      <c r="BH493" s="30"/>
      <c r="BI493" s="30"/>
      <c r="BJ493" s="30"/>
      <c r="BK493" s="30"/>
      <c r="BL493" s="30"/>
      <c r="BM493" s="30"/>
      <c r="BN493" s="30"/>
      <c r="BO493" s="30"/>
      <c r="BP493" s="30"/>
      <c r="BQ493" s="30"/>
    </row>
    <row r="494" spans="32:69" x14ac:dyDescent="0.25">
      <c r="AF494" s="28"/>
      <c r="AG494" s="28"/>
      <c r="AH494" s="28"/>
      <c r="AI494" s="29"/>
      <c r="BC494" s="30"/>
      <c r="BD494" s="30"/>
      <c r="BE494" s="30"/>
      <c r="BF494" s="30"/>
      <c r="BG494" s="30"/>
      <c r="BH494" s="30"/>
      <c r="BI494" s="30"/>
      <c r="BJ494" s="30"/>
      <c r="BK494" s="30"/>
      <c r="BL494" s="30"/>
      <c r="BM494" s="30"/>
      <c r="BN494" s="30"/>
      <c r="BO494" s="30"/>
      <c r="BP494" s="30"/>
      <c r="BQ494" s="30"/>
    </row>
    <row r="495" spans="32:69" x14ac:dyDescent="0.25">
      <c r="AF495" s="28"/>
      <c r="AG495" s="28"/>
      <c r="AH495" s="28"/>
      <c r="AI495" s="29"/>
      <c r="BC495" s="30"/>
      <c r="BD495" s="30"/>
      <c r="BE495" s="30"/>
      <c r="BF495" s="30"/>
      <c r="BG495" s="30"/>
      <c r="BH495" s="30"/>
      <c r="BI495" s="30"/>
      <c r="BJ495" s="30"/>
      <c r="BK495" s="30"/>
      <c r="BL495" s="30"/>
      <c r="BM495" s="30"/>
      <c r="BN495" s="30"/>
      <c r="BO495" s="30"/>
      <c r="BP495" s="30"/>
      <c r="BQ495" s="30"/>
    </row>
    <row r="496" spans="32:69" x14ac:dyDescent="0.25">
      <c r="AF496" s="28"/>
      <c r="AG496" s="28"/>
      <c r="AH496" s="28"/>
      <c r="AI496" s="29"/>
      <c r="BC496" s="30"/>
      <c r="BD496" s="30"/>
      <c r="BE496" s="30"/>
      <c r="BF496" s="30"/>
      <c r="BG496" s="30"/>
      <c r="BH496" s="30"/>
      <c r="BI496" s="30"/>
      <c r="BJ496" s="30"/>
      <c r="BK496" s="30"/>
      <c r="BL496" s="30"/>
      <c r="BM496" s="30"/>
      <c r="BN496" s="30"/>
      <c r="BO496" s="30"/>
      <c r="BP496" s="30"/>
      <c r="BQ496" s="30"/>
    </row>
    <row r="497" spans="32:69" x14ac:dyDescent="0.25">
      <c r="AF497" s="28"/>
      <c r="AG497" s="28"/>
      <c r="AH497" s="28"/>
      <c r="AI497" s="29"/>
      <c r="BC497" s="30"/>
      <c r="BD497" s="30"/>
      <c r="BE497" s="30"/>
      <c r="BF497" s="30"/>
      <c r="BG497" s="30"/>
      <c r="BH497" s="30"/>
      <c r="BI497" s="30"/>
      <c r="BJ497" s="30"/>
      <c r="BK497" s="30"/>
      <c r="BL497" s="30"/>
      <c r="BM497" s="30"/>
      <c r="BN497" s="30"/>
      <c r="BO497" s="30"/>
      <c r="BP497" s="30"/>
      <c r="BQ497" s="30"/>
    </row>
    <row r="498" spans="32:69" x14ac:dyDescent="0.25">
      <c r="AF498" s="28"/>
      <c r="AG498" s="28"/>
      <c r="AH498" s="28"/>
      <c r="AI498" s="29"/>
      <c r="BC498" s="30"/>
      <c r="BD498" s="30"/>
      <c r="BE498" s="30"/>
      <c r="BF498" s="30"/>
      <c r="BG498" s="30"/>
      <c r="BH498" s="30"/>
      <c r="BI498" s="30"/>
      <c r="BJ498" s="30"/>
      <c r="BK498" s="30"/>
      <c r="BL498" s="30"/>
      <c r="BM498" s="30"/>
      <c r="BN498" s="30"/>
      <c r="BO498" s="30"/>
      <c r="BP498" s="30"/>
      <c r="BQ498" s="30"/>
    </row>
    <row r="499" spans="32:69" x14ac:dyDescent="0.25">
      <c r="AF499" s="28"/>
      <c r="AG499" s="28"/>
      <c r="AH499" s="28"/>
      <c r="AI499" s="29"/>
      <c r="BC499" s="30"/>
      <c r="BD499" s="30"/>
      <c r="BE499" s="30"/>
      <c r="BF499" s="30"/>
      <c r="BG499" s="30"/>
      <c r="BH499" s="30"/>
      <c r="BI499" s="30"/>
      <c r="BJ499" s="30"/>
      <c r="BK499" s="30"/>
      <c r="BL499" s="30"/>
      <c r="BM499" s="30"/>
      <c r="BN499" s="30"/>
      <c r="BO499" s="30"/>
      <c r="BP499" s="30"/>
      <c r="BQ499" s="30"/>
    </row>
    <row r="500" spans="32:69" x14ac:dyDescent="0.25">
      <c r="AF500" s="28"/>
      <c r="AG500" s="28"/>
      <c r="AH500" s="28"/>
      <c r="AI500" s="29"/>
      <c r="BC500" s="30"/>
      <c r="BD500" s="30"/>
      <c r="BE500" s="30"/>
      <c r="BF500" s="30"/>
      <c r="BG500" s="30"/>
      <c r="BH500" s="30"/>
      <c r="BI500" s="30"/>
      <c r="BJ500" s="30"/>
      <c r="BK500" s="30"/>
      <c r="BL500" s="30"/>
      <c r="BM500" s="30"/>
      <c r="BN500" s="30"/>
      <c r="BO500" s="30"/>
      <c r="BP500" s="30"/>
      <c r="BQ500" s="30"/>
    </row>
    <row r="501" spans="32:69" x14ac:dyDescent="0.25">
      <c r="AF501" s="28"/>
      <c r="AG501" s="28"/>
      <c r="AH501" s="28"/>
      <c r="AI501" s="29"/>
      <c r="BC501" s="30"/>
      <c r="BD501" s="30"/>
      <c r="BE501" s="30"/>
      <c r="BF501" s="30"/>
      <c r="BG501" s="30"/>
      <c r="BH501" s="30"/>
      <c r="BI501" s="30"/>
      <c r="BJ501" s="30"/>
      <c r="BK501" s="30"/>
      <c r="BL501" s="30"/>
      <c r="BM501" s="30"/>
      <c r="BN501" s="30"/>
      <c r="BO501" s="30"/>
      <c r="BP501" s="30"/>
      <c r="BQ501" s="30"/>
    </row>
    <row r="502" spans="32:69" x14ac:dyDescent="0.25">
      <c r="AF502" s="28"/>
      <c r="AG502" s="28"/>
      <c r="AH502" s="28"/>
      <c r="AI502" s="29"/>
      <c r="BC502" s="30"/>
      <c r="BD502" s="30"/>
      <c r="BE502" s="30"/>
      <c r="BF502" s="30"/>
      <c r="BG502" s="30"/>
      <c r="BH502" s="30"/>
      <c r="BI502" s="30"/>
      <c r="BJ502" s="30"/>
      <c r="BK502" s="30"/>
      <c r="BL502" s="30"/>
      <c r="BM502" s="30"/>
      <c r="BN502" s="30"/>
      <c r="BO502" s="30"/>
      <c r="BP502" s="30"/>
      <c r="BQ502" s="30"/>
    </row>
    <row r="503" spans="32:69" x14ac:dyDescent="0.25">
      <c r="AF503" s="28"/>
      <c r="AG503" s="28"/>
      <c r="AH503" s="28"/>
      <c r="AI503" s="29"/>
      <c r="BC503" s="30"/>
      <c r="BD503" s="30"/>
      <c r="BE503" s="30"/>
      <c r="BF503" s="30"/>
      <c r="BG503" s="30"/>
      <c r="BH503" s="30"/>
      <c r="BI503" s="30"/>
      <c r="BJ503" s="30"/>
      <c r="BK503" s="30"/>
      <c r="BL503" s="30"/>
      <c r="BM503" s="30"/>
      <c r="BN503" s="30"/>
      <c r="BO503" s="30"/>
      <c r="BP503" s="30"/>
      <c r="BQ503" s="30"/>
    </row>
    <row r="504" spans="32:69" x14ac:dyDescent="0.25">
      <c r="AF504" s="28"/>
      <c r="AG504" s="28"/>
      <c r="AH504" s="28"/>
      <c r="AI504" s="29"/>
      <c r="BC504" s="30"/>
      <c r="BD504" s="30"/>
      <c r="BE504" s="30"/>
      <c r="BF504" s="30"/>
      <c r="BG504" s="30"/>
      <c r="BH504" s="30"/>
      <c r="BI504" s="30"/>
      <c r="BJ504" s="30"/>
      <c r="BK504" s="30"/>
      <c r="BL504" s="30"/>
      <c r="BM504" s="30"/>
      <c r="BN504" s="30"/>
      <c r="BO504" s="30"/>
      <c r="BP504" s="30"/>
      <c r="BQ504" s="30"/>
    </row>
    <row r="505" spans="32:69" x14ac:dyDescent="0.25">
      <c r="AF505" s="28"/>
      <c r="AG505" s="28"/>
      <c r="AH505" s="28"/>
      <c r="AI505" s="29"/>
      <c r="BC505" s="30"/>
      <c r="BD505" s="30"/>
      <c r="BE505" s="30"/>
      <c r="BF505" s="30"/>
      <c r="BG505" s="30"/>
      <c r="BH505" s="30"/>
      <c r="BI505" s="30"/>
      <c r="BJ505" s="30"/>
      <c r="BK505" s="30"/>
      <c r="BL505" s="30"/>
      <c r="BM505" s="30"/>
      <c r="BN505" s="30"/>
      <c r="BO505" s="30"/>
      <c r="BP505" s="30"/>
      <c r="BQ505" s="30"/>
    </row>
    <row r="506" spans="32:69" x14ac:dyDescent="0.25">
      <c r="AF506" s="28"/>
      <c r="AG506" s="28"/>
      <c r="AH506" s="28"/>
      <c r="AI506" s="29"/>
      <c r="BC506" s="30"/>
      <c r="BD506" s="30"/>
      <c r="BE506" s="30"/>
      <c r="BF506" s="30"/>
      <c r="BG506" s="30"/>
      <c r="BH506" s="30"/>
      <c r="BI506" s="30"/>
      <c r="BJ506" s="30"/>
      <c r="BK506" s="30"/>
      <c r="BL506" s="30"/>
      <c r="BM506" s="30"/>
      <c r="BN506" s="30"/>
      <c r="BO506" s="30"/>
      <c r="BP506" s="30"/>
      <c r="BQ506" s="30"/>
    </row>
    <row r="507" spans="32:69" x14ac:dyDescent="0.25">
      <c r="AF507" s="28"/>
      <c r="AG507" s="28"/>
      <c r="AH507" s="28"/>
      <c r="AI507" s="29"/>
      <c r="BC507" s="30"/>
      <c r="BD507" s="30"/>
      <c r="BE507" s="30"/>
      <c r="BF507" s="30"/>
      <c r="BG507" s="30"/>
      <c r="BH507" s="30"/>
      <c r="BI507" s="30"/>
      <c r="BJ507" s="30"/>
      <c r="BK507" s="30"/>
      <c r="BL507" s="30"/>
      <c r="BM507" s="30"/>
      <c r="BN507" s="30"/>
      <c r="BO507" s="30"/>
      <c r="BP507" s="30"/>
      <c r="BQ507" s="30"/>
    </row>
    <row r="508" spans="32:69" x14ac:dyDescent="0.25">
      <c r="AF508" s="28"/>
      <c r="AG508" s="28"/>
      <c r="AH508" s="28"/>
      <c r="AI508" s="29"/>
      <c r="BC508" s="30"/>
      <c r="BD508" s="30"/>
      <c r="BE508" s="30"/>
      <c r="BF508" s="30"/>
      <c r="BG508" s="30"/>
      <c r="BH508" s="30"/>
      <c r="BI508" s="30"/>
      <c r="BJ508" s="30"/>
      <c r="BK508" s="30"/>
      <c r="BL508" s="30"/>
      <c r="BM508" s="30"/>
      <c r="BN508" s="30"/>
      <c r="BO508" s="30"/>
      <c r="BP508" s="30"/>
      <c r="BQ508" s="30"/>
    </row>
    <row r="509" spans="32:69" x14ac:dyDescent="0.25">
      <c r="AF509" s="28"/>
      <c r="AG509" s="28"/>
      <c r="AH509" s="28"/>
      <c r="AI509" s="29"/>
      <c r="BC509" s="30"/>
      <c r="BD509" s="30"/>
      <c r="BE509" s="30"/>
      <c r="BF509" s="30"/>
      <c r="BG509" s="30"/>
      <c r="BH509" s="30"/>
      <c r="BI509" s="30"/>
      <c r="BJ509" s="30"/>
      <c r="BK509" s="30"/>
      <c r="BL509" s="30"/>
      <c r="BM509" s="30"/>
      <c r="BN509" s="30"/>
      <c r="BO509" s="30"/>
      <c r="BP509" s="30"/>
      <c r="BQ509" s="30"/>
    </row>
    <row r="510" spans="32:69" x14ac:dyDescent="0.25">
      <c r="AF510" s="28"/>
      <c r="AG510" s="28"/>
      <c r="AH510" s="28"/>
      <c r="AI510" s="29"/>
      <c r="BC510" s="30"/>
      <c r="BD510" s="30"/>
      <c r="BE510" s="30"/>
      <c r="BF510" s="30"/>
      <c r="BG510" s="30"/>
      <c r="BH510" s="30"/>
      <c r="BI510" s="30"/>
      <c r="BJ510" s="30"/>
      <c r="BK510" s="30"/>
      <c r="BL510" s="30"/>
      <c r="BM510" s="30"/>
      <c r="BN510" s="30"/>
      <c r="BO510" s="30"/>
      <c r="BP510" s="30"/>
      <c r="BQ510" s="30"/>
    </row>
    <row r="511" spans="32:69" x14ac:dyDescent="0.25">
      <c r="AF511" s="28"/>
      <c r="AG511" s="28"/>
      <c r="AH511" s="28"/>
      <c r="AI511" s="29"/>
      <c r="BC511" s="30"/>
      <c r="BD511" s="30"/>
      <c r="BE511" s="30"/>
      <c r="BF511" s="30"/>
      <c r="BG511" s="30"/>
      <c r="BH511" s="30"/>
      <c r="BI511" s="30"/>
      <c r="BJ511" s="30"/>
      <c r="BK511" s="30"/>
      <c r="BL511" s="30"/>
      <c r="BM511" s="30"/>
      <c r="BN511" s="30"/>
      <c r="BO511" s="30"/>
      <c r="BP511" s="30"/>
      <c r="BQ511" s="30"/>
    </row>
    <row r="512" spans="32:69" x14ac:dyDescent="0.25">
      <c r="AF512" s="28"/>
      <c r="AG512" s="28"/>
      <c r="AH512" s="28"/>
      <c r="AI512" s="29"/>
      <c r="BC512" s="30"/>
      <c r="BD512" s="30"/>
      <c r="BE512" s="30"/>
      <c r="BF512" s="30"/>
      <c r="BG512" s="30"/>
      <c r="BH512" s="30"/>
      <c r="BI512" s="30"/>
      <c r="BJ512" s="30"/>
      <c r="BK512" s="30"/>
      <c r="BL512" s="30"/>
      <c r="BM512" s="30"/>
      <c r="BN512" s="30"/>
      <c r="BO512" s="30"/>
      <c r="BP512" s="30"/>
      <c r="BQ512" s="30"/>
    </row>
    <row r="513" spans="32:69" x14ac:dyDescent="0.25">
      <c r="AF513" s="28"/>
      <c r="AG513" s="28"/>
      <c r="AH513" s="28"/>
      <c r="AI513" s="29"/>
      <c r="BC513" s="30"/>
      <c r="BD513" s="30"/>
      <c r="BE513" s="30"/>
      <c r="BF513" s="30"/>
      <c r="BG513" s="30"/>
      <c r="BH513" s="30"/>
      <c r="BI513" s="30"/>
      <c r="BJ513" s="30"/>
      <c r="BK513" s="30"/>
      <c r="BL513" s="30"/>
      <c r="BM513" s="30"/>
      <c r="BN513" s="30"/>
      <c r="BO513" s="30"/>
      <c r="BP513" s="30"/>
      <c r="BQ513" s="30"/>
    </row>
    <row r="514" spans="32:69" x14ac:dyDescent="0.25">
      <c r="AF514" s="28"/>
      <c r="AG514" s="28"/>
      <c r="AH514" s="28"/>
      <c r="AI514" s="29"/>
      <c r="BC514" s="30"/>
      <c r="BD514" s="30"/>
      <c r="BE514" s="30"/>
      <c r="BF514" s="30"/>
      <c r="BG514" s="30"/>
      <c r="BH514" s="30"/>
      <c r="BI514" s="30"/>
      <c r="BJ514" s="30"/>
      <c r="BK514" s="30"/>
      <c r="BL514" s="30"/>
      <c r="BM514" s="30"/>
      <c r="BN514" s="30"/>
      <c r="BO514" s="30"/>
      <c r="BP514" s="30"/>
      <c r="BQ514" s="30"/>
    </row>
    <row r="515" spans="32:69" x14ac:dyDescent="0.25">
      <c r="AF515" s="28"/>
      <c r="AG515" s="28"/>
      <c r="AH515" s="28"/>
      <c r="AI515" s="29"/>
      <c r="BC515" s="30"/>
      <c r="BD515" s="30"/>
      <c r="BE515" s="30"/>
      <c r="BF515" s="30"/>
      <c r="BG515" s="30"/>
      <c r="BH515" s="30"/>
      <c r="BI515" s="30"/>
      <c r="BJ515" s="30"/>
      <c r="BK515" s="30"/>
      <c r="BL515" s="30"/>
      <c r="BM515" s="30"/>
      <c r="BN515" s="30"/>
      <c r="BO515" s="30"/>
      <c r="BP515" s="30"/>
      <c r="BQ515" s="30"/>
    </row>
    <row r="516" spans="32:69" x14ac:dyDescent="0.25">
      <c r="AF516" s="28"/>
      <c r="AG516" s="28"/>
      <c r="AH516" s="28"/>
      <c r="AI516" s="29"/>
      <c r="BC516" s="30"/>
      <c r="BD516" s="30"/>
      <c r="BE516" s="30"/>
      <c r="BF516" s="30"/>
      <c r="BG516" s="30"/>
      <c r="BH516" s="30"/>
      <c r="BI516" s="30"/>
      <c r="BJ516" s="30"/>
      <c r="BK516" s="30"/>
      <c r="BL516" s="30"/>
      <c r="BM516" s="30"/>
      <c r="BN516" s="30"/>
      <c r="BO516" s="30"/>
      <c r="BP516" s="30"/>
      <c r="BQ516" s="30"/>
    </row>
    <row r="517" spans="32:69" x14ac:dyDescent="0.25">
      <c r="AF517" s="28"/>
      <c r="AG517" s="28"/>
      <c r="AH517" s="28"/>
      <c r="AI517" s="29"/>
      <c r="BC517" s="30"/>
      <c r="BD517" s="30"/>
      <c r="BE517" s="30"/>
      <c r="BF517" s="30"/>
      <c r="BG517" s="30"/>
      <c r="BH517" s="30"/>
      <c r="BI517" s="30"/>
      <c r="BJ517" s="30"/>
      <c r="BK517" s="30"/>
      <c r="BL517" s="30"/>
      <c r="BM517" s="30"/>
      <c r="BN517" s="30"/>
      <c r="BO517" s="30"/>
      <c r="BP517" s="30"/>
      <c r="BQ517" s="30"/>
    </row>
    <row r="518" spans="32:69" x14ac:dyDescent="0.25">
      <c r="AF518" s="28"/>
      <c r="AG518" s="28"/>
      <c r="AH518" s="28"/>
      <c r="AI518" s="29"/>
      <c r="BC518" s="30"/>
      <c r="BD518" s="30"/>
      <c r="BE518" s="30"/>
      <c r="BF518" s="30"/>
      <c r="BG518" s="30"/>
      <c r="BH518" s="30"/>
      <c r="BI518" s="30"/>
      <c r="BJ518" s="30"/>
      <c r="BK518" s="30"/>
      <c r="BL518" s="30"/>
      <c r="BM518" s="30"/>
      <c r="BN518" s="30"/>
      <c r="BO518" s="30"/>
      <c r="BP518" s="30"/>
      <c r="BQ518" s="30"/>
    </row>
    <row r="519" spans="32:69" x14ac:dyDescent="0.25">
      <c r="AF519" s="28"/>
      <c r="AG519" s="28"/>
      <c r="AH519" s="28"/>
      <c r="AI519" s="29"/>
      <c r="BC519" s="30"/>
      <c r="BD519" s="30"/>
      <c r="BE519" s="30"/>
      <c r="BF519" s="30"/>
      <c r="BG519" s="30"/>
      <c r="BH519" s="30"/>
      <c r="BI519" s="30"/>
      <c r="BJ519" s="30"/>
      <c r="BK519" s="30"/>
      <c r="BL519" s="30"/>
      <c r="BM519" s="30"/>
      <c r="BN519" s="30"/>
      <c r="BO519" s="30"/>
      <c r="BP519" s="30"/>
      <c r="BQ519" s="30"/>
    </row>
    <row r="520" spans="32:69" x14ac:dyDescent="0.25">
      <c r="AF520" s="28"/>
      <c r="AG520" s="28"/>
      <c r="AH520" s="28"/>
      <c r="AI520" s="29"/>
      <c r="BC520" s="30"/>
      <c r="BD520" s="30"/>
      <c r="BE520" s="30"/>
      <c r="BF520" s="30"/>
      <c r="BG520" s="30"/>
      <c r="BH520" s="30"/>
      <c r="BI520" s="30"/>
      <c r="BJ520" s="30"/>
      <c r="BK520" s="30"/>
      <c r="BL520" s="30"/>
      <c r="BM520" s="30"/>
      <c r="BN520" s="30"/>
      <c r="BO520" s="30"/>
      <c r="BP520" s="30"/>
      <c r="BQ520" s="30"/>
    </row>
    <row r="521" spans="32:69" x14ac:dyDescent="0.25">
      <c r="AF521" s="28"/>
      <c r="AG521" s="28"/>
      <c r="AH521" s="28"/>
      <c r="AI521" s="29"/>
      <c r="BC521" s="30"/>
      <c r="BD521" s="30"/>
      <c r="BE521" s="30"/>
      <c r="BF521" s="30"/>
      <c r="BG521" s="30"/>
      <c r="BH521" s="30"/>
      <c r="BI521" s="30"/>
      <c r="BJ521" s="30"/>
      <c r="BK521" s="30"/>
      <c r="BL521" s="30"/>
      <c r="BM521" s="30"/>
      <c r="BN521" s="30"/>
      <c r="BO521" s="30"/>
      <c r="BP521" s="30"/>
      <c r="BQ521" s="30"/>
    </row>
    <row r="522" spans="32:69" x14ac:dyDescent="0.25">
      <c r="AF522" s="28"/>
      <c r="AG522" s="28"/>
      <c r="AH522" s="28"/>
      <c r="AI522" s="29"/>
      <c r="BC522" s="30"/>
      <c r="BD522" s="30"/>
      <c r="BE522" s="30"/>
      <c r="BF522" s="30"/>
      <c r="BG522" s="30"/>
      <c r="BH522" s="30"/>
      <c r="BI522" s="30"/>
      <c r="BJ522" s="30"/>
      <c r="BK522" s="30"/>
      <c r="BL522" s="30"/>
      <c r="BM522" s="30"/>
      <c r="BN522" s="30"/>
      <c r="BO522" s="30"/>
      <c r="BP522" s="30"/>
      <c r="BQ522" s="30"/>
    </row>
    <row r="523" spans="32:69" x14ac:dyDescent="0.25">
      <c r="AF523" s="28"/>
      <c r="AG523" s="28"/>
      <c r="AH523" s="28"/>
      <c r="AI523" s="29"/>
      <c r="BC523" s="30"/>
      <c r="BD523" s="30"/>
      <c r="BE523" s="30"/>
      <c r="BF523" s="30"/>
      <c r="BG523" s="30"/>
      <c r="BH523" s="30"/>
      <c r="BI523" s="30"/>
      <c r="BJ523" s="30"/>
      <c r="BK523" s="30"/>
      <c r="BL523" s="30"/>
      <c r="BM523" s="30"/>
      <c r="BN523" s="30"/>
      <c r="BO523" s="30"/>
      <c r="BP523" s="30"/>
      <c r="BQ523" s="30"/>
    </row>
    <row r="524" spans="32:69" x14ac:dyDescent="0.25">
      <c r="AF524" s="28"/>
      <c r="AG524" s="28"/>
      <c r="AH524" s="28"/>
      <c r="AI524" s="29"/>
      <c r="BC524" s="30"/>
      <c r="BD524" s="30"/>
      <c r="BE524" s="30"/>
      <c r="BF524" s="30"/>
      <c r="BG524" s="30"/>
      <c r="BH524" s="30"/>
      <c r="BI524" s="30"/>
      <c r="BJ524" s="30"/>
      <c r="BK524" s="30"/>
      <c r="BL524" s="30"/>
      <c r="BM524" s="30"/>
      <c r="BN524" s="30"/>
      <c r="BO524" s="30"/>
      <c r="BP524" s="30"/>
      <c r="BQ524" s="30"/>
    </row>
    <row r="525" spans="32:69" x14ac:dyDescent="0.25">
      <c r="AF525" s="28"/>
      <c r="AG525" s="28"/>
      <c r="AH525" s="28"/>
      <c r="AI525" s="29"/>
      <c r="BC525" s="30"/>
      <c r="BD525" s="30"/>
      <c r="BE525" s="30"/>
      <c r="BF525" s="30"/>
      <c r="BG525" s="30"/>
      <c r="BH525" s="30"/>
      <c r="BI525" s="30"/>
      <c r="BJ525" s="30"/>
      <c r="BK525" s="30"/>
      <c r="BL525" s="30"/>
      <c r="BM525" s="30"/>
      <c r="BN525" s="30"/>
      <c r="BO525" s="30"/>
      <c r="BP525" s="30"/>
      <c r="BQ525" s="30"/>
    </row>
    <row r="526" spans="32:69" x14ac:dyDescent="0.25">
      <c r="AF526" s="28"/>
      <c r="AG526" s="28"/>
      <c r="AH526" s="28"/>
      <c r="AI526" s="29"/>
      <c r="BC526" s="30"/>
      <c r="BD526" s="30"/>
      <c r="BE526" s="30"/>
      <c r="BF526" s="30"/>
      <c r="BG526" s="30"/>
      <c r="BH526" s="30"/>
      <c r="BI526" s="30"/>
      <c r="BJ526" s="30"/>
      <c r="BK526" s="30"/>
      <c r="BL526" s="30"/>
      <c r="BM526" s="30"/>
      <c r="BN526" s="30"/>
      <c r="BO526" s="30"/>
      <c r="BP526" s="30"/>
      <c r="BQ526" s="30"/>
    </row>
    <row r="527" spans="32:69" x14ac:dyDescent="0.25">
      <c r="AF527" s="28"/>
      <c r="AG527" s="28"/>
      <c r="AH527" s="28"/>
      <c r="AI527" s="29"/>
      <c r="BC527" s="30"/>
      <c r="BD527" s="30"/>
      <c r="BE527" s="30"/>
      <c r="BF527" s="30"/>
      <c r="BG527" s="30"/>
      <c r="BH527" s="30"/>
      <c r="BI527" s="30"/>
      <c r="BJ527" s="30"/>
      <c r="BK527" s="30"/>
      <c r="BL527" s="30"/>
      <c r="BM527" s="30"/>
      <c r="BN527" s="30"/>
      <c r="BO527" s="30"/>
      <c r="BP527" s="30"/>
      <c r="BQ527" s="30"/>
    </row>
    <row r="528" spans="32:69" x14ac:dyDescent="0.25">
      <c r="AF528" s="28"/>
      <c r="AG528" s="28"/>
      <c r="AH528" s="28"/>
      <c r="AI528" s="29"/>
      <c r="BC528" s="30"/>
      <c r="BD528" s="30"/>
      <c r="BE528" s="30"/>
      <c r="BF528" s="30"/>
      <c r="BG528" s="30"/>
      <c r="BH528" s="30"/>
      <c r="BI528" s="30"/>
      <c r="BJ528" s="30"/>
      <c r="BK528" s="30"/>
      <c r="BL528" s="30"/>
      <c r="BM528" s="30"/>
      <c r="BN528" s="30"/>
      <c r="BO528" s="30"/>
      <c r="BP528" s="30"/>
      <c r="BQ528" s="30"/>
    </row>
    <row r="529" spans="32:69" x14ac:dyDescent="0.25">
      <c r="AF529" s="28"/>
      <c r="AG529" s="28"/>
      <c r="AH529" s="28"/>
      <c r="AI529" s="29"/>
      <c r="BC529" s="30"/>
      <c r="BD529" s="30"/>
      <c r="BE529" s="30"/>
      <c r="BF529" s="30"/>
      <c r="BG529" s="30"/>
      <c r="BH529" s="30"/>
      <c r="BI529" s="30"/>
      <c r="BJ529" s="30"/>
      <c r="BK529" s="30"/>
      <c r="BL529" s="30"/>
      <c r="BM529" s="30"/>
      <c r="BN529" s="30"/>
      <c r="BO529" s="30"/>
      <c r="BP529" s="30"/>
      <c r="BQ529" s="30"/>
    </row>
    <row r="530" spans="32:69" x14ac:dyDescent="0.25">
      <c r="AF530" s="28"/>
      <c r="AG530" s="28"/>
      <c r="AH530" s="28"/>
      <c r="AI530" s="29"/>
      <c r="BC530" s="30"/>
      <c r="BD530" s="30"/>
      <c r="BE530" s="30"/>
      <c r="BF530" s="30"/>
      <c r="BG530" s="30"/>
      <c r="BH530" s="30"/>
      <c r="BI530" s="30"/>
      <c r="BJ530" s="30"/>
      <c r="BK530" s="30"/>
      <c r="BL530" s="30"/>
      <c r="BM530" s="30"/>
      <c r="BN530" s="30"/>
      <c r="BO530" s="30"/>
      <c r="BP530" s="30"/>
      <c r="BQ530" s="30"/>
    </row>
    <row r="531" spans="32:69" x14ac:dyDescent="0.25">
      <c r="AF531" s="28"/>
      <c r="AG531" s="28"/>
      <c r="AH531" s="28"/>
      <c r="AI531" s="29"/>
      <c r="BC531" s="30"/>
      <c r="BD531" s="30"/>
      <c r="BE531" s="30"/>
      <c r="BF531" s="30"/>
      <c r="BG531" s="30"/>
      <c r="BH531" s="30"/>
      <c r="BI531" s="30"/>
      <c r="BJ531" s="30"/>
      <c r="BK531" s="30"/>
      <c r="BL531" s="30"/>
      <c r="BM531" s="30"/>
      <c r="BN531" s="30"/>
      <c r="BO531" s="30"/>
      <c r="BP531" s="30"/>
      <c r="BQ531" s="30"/>
    </row>
    <row r="532" spans="32:69" x14ac:dyDescent="0.25">
      <c r="AF532" s="28"/>
      <c r="AG532" s="28"/>
      <c r="AH532" s="28"/>
      <c r="AI532" s="29"/>
      <c r="BC532" s="30"/>
      <c r="BD532" s="30"/>
      <c r="BE532" s="30"/>
      <c r="BF532" s="30"/>
      <c r="BG532" s="30"/>
      <c r="BH532" s="30"/>
      <c r="BI532" s="30"/>
      <c r="BJ532" s="30"/>
      <c r="BK532" s="30"/>
      <c r="BL532" s="30"/>
      <c r="BM532" s="30"/>
      <c r="BN532" s="30"/>
      <c r="BO532" s="30"/>
      <c r="BP532" s="30"/>
      <c r="BQ532" s="30"/>
    </row>
    <row r="533" spans="32:69" x14ac:dyDescent="0.25">
      <c r="AF533" s="28"/>
      <c r="AG533" s="28"/>
      <c r="AH533" s="28"/>
      <c r="AI533" s="29"/>
      <c r="BC533" s="30"/>
      <c r="BD533" s="30"/>
      <c r="BE533" s="30"/>
      <c r="BF533" s="30"/>
      <c r="BG533" s="30"/>
      <c r="BH533" s="30"/>
      <c r="BI533" s="30"/>
      <c r="BJ533" s="30"/>
      <c r="BK533" s="30"/>
      <c r="BL533" s="30"/>
      <c r="BM533" s="30"/>
      <c r="BN533" s="30"/>
      <c r="BO533" s="30"/>
      <c r="BP533" s="30"/>
      <c r="BQ533" s="30"/>
    </row>
    <row r="534" spans="32:69" x14ac:dyDescent="0.25">
      <c r="AF534" s="28"/>
      <c r="AG534" s="28"/>
      <c r="AH534" s="28"/>
      <c r="AI534" s="29"/>
      <c r="BC534" s="30"/>
      <c r="BD534" s="30"/>
      <c r="BE534" s="30"/>
      <c r="BF534" s="30"/>
      <c r="BG534" s="30"/>
      <c r="BH534" s="30"/>
      <c r="BI534" s="30"/>
      <c r="BJ534" s="30"/>
      <c r="BK534" s="30"/>
      <c r="BL534" s="30"/>
      <c r="BM534" s="30"/>
      <c r="BN534" s="30"/>
      <c r="BO534" s="30"/>
      <c r="BP534" s="30"/>
      <c r="BQ534" s="30"/>
    </row>
    <row r="535" spans="32:69" x14ac:dyDescent="0.25">
      <c r="AF535" s="28"/>
      <c r="AG535" s="28"/>
      <c r="AH535" s="28"/>
      <c r="AI535" s="29"/>
      <c r="BC535" s="30"/>
      <c r="BD535" s="30"/>
      <c r="BE535" s="30"/>
      <c r="BF535" s="30"/>
      <c r="BG535" s="30"/>
      <c r="BH535" s="30"/>
      <c r="BI535" s="30"/>
      <c r="BJ535" s="30"/>
      <c r="BK535" s="30"/>
      <c r="BL535" s="30"/>
      <c r="BM535" s="30"/>
      <c r="BN535" s="30"/>
      <c r="BO535" s="30"/>
      <c r="BP535" s="30"/>
      <c r="BQ535" s="30"/>
    </row>
    <row r="536" spans="32:69" x14ac:dyDescent="0.25">
      <c r="AF536" s="28"/>
      <c r="AG536" s="28"/>
      <c r="AH536" s="28"/>
      <c r="AI536" s="29"/>
      <c r="BC536" s="30"/>
      <c r="BD536" s="30"/>
      <c r="BE536" s="30"/>
      <c r="BF536" s="30"/>
      <c r="BG536" s="30"/>
      <c r="BH536" s="30"/>
      <c r="BI536" s="30"/>
      <c r="BJ536" s="30"/>
      <c r="BK536" s="30"/>
      <c r="BL536" s="30"/>
      <c r="BM536" s="30"/>
      <c r="BN536" s="30"/>
      <c r="BO536" s="30"/>
      <c r="BP536" s="30"/>
      <c r="BQ536" s="30"/>
    </row>
    <row r="537" spans="32:69" x14ac:dyDescent="0.25">
      <c r="AF537" s="28"/>
      <c r="AG537" s="28"/>
      <c r="AH537" s="28"/>
      <c r="AI537" s="29"/>
      <c r="BC537" s="30"/>
      <c r="BD537" s="30"/>
      <c r="BE537" s="30"/>
      <c r="BF537" s="30"/>
      <c r="BG537" s="30"/>
      <c r="BH537" s="30"/>
      <c r="BI537" s="30"/>
      <c r="BJ537" s="30"/>
      <c r="BK537" s="30"/>
      <c r="BL537" s="30"/>
      <c r="BM537" s="30"/>
      <c r="BN537" s="30"/>
      <c r="BO537" s="30"/>
      <c r="BP537" s="30"/>
      <c r="BQ537" s="30"/>
    </row>
    <row r="538" spans="32:69" x14ac:dyDescent="0.25">
      <c r="AF538" s="28"/>
      <c r="AG538" s="28"/>
      <c r="AH538" s="28"/>
      <c r="AI538" s="29"/>
      <c r="BC538" s="30"/>
      <c r="BD538" s="30"/>
      <c r="BE538" s="30"/>
      <c r="BF538" s="30"/>
      <c r="BG538" s="30"/>
      <c r="BH538" s="30"/>
      <c r="BI538" s="30"/>
      <c r="BJ538" s="30"/>
      <c r="BK538" s="30"/>
      <c r="BL538" s="30"/>
      <c r="BM538" s="30"/>
      <c r="BN538" s="30"/>
      <c r="BO538" s="30"/>
      <c r="BP538" s="30"/>
      <c r="BQ538" s="30"/>
    </row>
    <row r="539" spans="32:69" x14ac:dyDescent="0.25">
      <c r="AF539" s="28"/>
      <c r="AG539" s="28"/>
      <c r="AH539" s="28"/>
      <c r="AI539" s="29"/>
      <c r="BC539" s="30"/>
      <c r="BD539" s="30"/>
      <c r="BE539" s="30"/>
      <c r="BF539" s="30"/>
      <c r="BG539" s="30"/>
      <c r="BH539" s="30"/>
      <c r="BI539" s="30"/>
      <c r="BJ539" s="30"/>
      <c r="BK539" s="30"/>
      <c r="BL539" s="30"/>
      <c r="BM539" s="30"/>
      <c r="BN539" s="30"/>
      <c r="BO539" s="30"/>
      <c r="BP539" s="30"/>
      <c r="BQ539" s="30"/>
    </row>
    <row r="540" spans="32:69" x14ac:dyDescent="0.25">
      <c r="AF540" s="28"/>
      <c r="AG540" s="28"/>
      <c r="AH540" s="28"/>
      <c r="AI540" s="29"/>
      <c r="BC540" s="30"/>
      <c r="BD540" s="30"/>
      <c r="BE540" s="30"/>
      <c r="BF540" s="30"/>
      <c r="BG540" s="30"/>
      <c r="BH540" s="30"/>
      <c r="BI540" s="30"/>
      <c r="BJ540" s="30"/>
      <c r="BK540" s="30"/>
      <c r="BL540" s="30"/>
      <c r="BM540" s="30"/>
      <c r="BN540" s="30"/>
      <c r="BO540" s="30"/>
      <c r="BP540" s="30"/>
      <c r="BQ540" s="30"/>
    </row>
    <row r="541" spans="32:69" x14ac:dyDescent="0.25">
      <c r="AF541" s="28"/>
      <c r="AG541" s="28"/>
      <c r="AH541" s="28"/>
      <c r="AI541" s="29"/>
      <c r="BC541" s="30"/>
      <c r="BD541" s="30"/>
      <c r="BE541" s="30"/>
      <c r="BF541" s="30"/>
      <c r="BG541" s="30"/>
      <c r="BH541" s="30"/>
      <c r="BI541" s="30"/>
      <c r="BJ541" s="30"/>
      <c r="BK541" s="30"/>
      <c r="BL541" s="30"/>
      <c r="BM541" s="30"/>
      <c r="BN541" s="30"/>
      <c r="BO541" s="30"/>
      <c r="BP541" s="30"/>
      <c r="BQ541" s="30"/>
    </row>
    <row r="542" spans="32:69" x14ac:dyDescent="0.25">
      <c r="AF542" s="28"/>
      <c r="AG542" s="28"/>
      <c r="AH542" s="28"/>
      <c r="AI542" s="29"/>
      <c r="BC542" s="30"/>
      <c r="BD542" s="30"/>
      <c r="BE542" s="30"/>
      <c r="BF542" s="30"/>
      <c r="BG542" s="30"/>
      <c r="BH542" s="30"/>
      <c r="BI542" s="30"/>
      <c r="BJ542" s="30"/>
      <c r="BK542" s="30"/>
      <c r="BL542" s="30"/>
      <c r="BM542" s="30"/>
      <c r="BN542" s="30"/>
      <c r="BO542" s="30"/>
      <c r="BP542" s="30"/>
      <c r="BQ542" s="30"/>
    </row>
    <row r="543" spans="32:69" x14ac:dyDescent="0.25">
      <c r="AF543" s="28"/>
      <c r="AG543" s="28"/>
      <c r="AH543" s="28"/>
      <c r="AI543" s="29"/>
      <c r="BC543" s="30"/>
      <c r="BD543" s="30"/>
      <c r="BE543" s="30"/>
      <c r="BF543" s="30"/>
      <c r="BG543" s="30"/>
      <c r="BH543" s="30"/>
      <c r="BI543" s="30"/>
      <c r="BJ543" s="30"/>
      <c r="BK543" s="30"/>
      <c r="BL543" s="30"/>
      <c r="BM543" s="30"/>
      <c r="BN543" s="30"/>
      <c r="BO543" s="30"/>
      <c r="BP543" s="30"/>
      <c r="BQ543" s="30"/>
    </row>
    <row r="544" spans="32:69" x14ac:dyDescent="0.25">
      <c r="AF544" s="28"/>
      <c r="AG544" s="28"/>
      <c r="AH544" s="28"/>
      <c r="AI544" s="29"/>
      <c r="BC544" s="30"/>
      <c r="BD544" s="30"/>
      <c r="BE544" s="30"/>
      <c r="BF544" s="30"/>
      <c r="BG544" s="30"/>
      <c r="BH544" s="30"/>
      <c r="BI544" s="30"/>
      <c r="BJ544" s="30"/>
      <c r="BK544" s="30"/>
      <c r="BL544" s="30"/>
      <c r="BM544" s="30"/>
      <c r="BN544" s="30"/>
      <c r="BO544" s="30"/>
      <c r="BP544" s="30"/>
      <c r="BQ544" s="30"/>
    </row>
    <row r="545" spans="32:69" x14ac:dyDescent="0.25">
      <c r="AF545" s="28"/>
      <c r="AG545" s="28"/>
      <c r="AH545" s="28"/>
      <c r="AI545" s="29"/>
      <c r="BC545" s="30"/>
      <c r="BD545" s="30"/>
      <c r="BE545" s="30"/>
      <c r="BF545" s="30"/>
      <c r="BG545" s="30"/>
      <c r="BH545" s="30"/>
      <c r="BI545" s="30"/>
      <c r="BJ545" s="30"/>
      <c r="BK545" s="30"/>
      <c r="BL545" s="30"/>
      <c r="BM545" s="30"/>
      <c r="BN545" s="30"/>
      <c r="BO545" s="30"/>
      <c r="BP545" s="30"/>
      <c r="BQ545" s="30"/>
    </row>
    <row r="546" spans="32:69" x14ac:dyDescent="0.25">
      <c r="AF546" s="28"/>
      <c r="AG546" s="28"/>
      <c r="AH546" s="28"/>
      <c r="AI546" s="29"/>
      <c r="BC546" s="30"/>
      <c r="BD546" s="30"/>
      <c r="BE546" s="30"/>
      <c r="BF546" s="30"/>
      <c r="BG546" s="30"/>
      <c r="BH546" s="30"/>
      <c r="BI546" s="30"/>
      <c r="BJ546" s="30"/>
      <c r="BK546" s="30"/>
      <c r="BL546" s="30"/>
      <c r="BM546" s="30"/>
      <c r="BN546" s="30"/>
      <c r="BO546" s="30"/>
      <c r="BP546" s="30"/>
      <c r="BQ546" s="30"/>
    </row>
    <row r="547" spans="32:69" x14ac:dyDescent="0.25">
      <c r="AF547" s="28"/>
      <c r="AG547" s="28"/>
      <c r="AH547" s="28"/>
      <c r="AI547" s="29"/>
      <c r="BC547" s="30"/>
      <c r="BD547" s="30"/>
      <c r="BE547" s="30"/>
      <c r="BF547" s="30"/>
      <c r="BG547" s="30"/>
      <c r="BH547" s="30"/>
      <c r="BI547" s="30"/>
      <c r="BJ547" s="30"/>
      <c r="BK547" s="30"/>
      <c r="BL547" s="30"/>
      <c r="BM547" s="30"/>
      <c r="BN547" s="30"/>
      <c r="BO547" s="30"/>
      <c r="BP547" s="30"/>
      <c r="BQ547" s="30"/>
    </row>
    <row r="548" spans="32:69" x14ac:dyDescent="0.25">
      <c r="AF548" s="28"/>
      <c r="AG548" s="28"/>
      <c r="AH548" s="28"/>
      <c r="AI548" s="29"/>
      <c r="BC548" s="30"/>
      <c r="BD548" s="30"/>
      <c r="BE548" s="30"/>
      <c r="BF548" s="30"/>
      <c r="BG548" s="30"/>
      <c r="BH548" s="30"/>
      <c r="BI548" s="30"/>
      <c r="BJ548" s="30"/>
      <c r="BK548" s="30"/>
      <c r="BL548" s="30"/>
      <c r="BM548" s="30"/>
      <c r="BN548" s="30"/>
      <c r="BO548" s="30"/>
      <c r="BP548" s="30"/>
      <c r="BQ548" s="30"/>
    </row>
    <row r="549" spans="32:69" x14ac:dyDescent="0.25">
      <c r="AF549" s="28"/>
      <c r="AG549" s="28"/>
      <c r="AH549" s="28"/>
      <c r="AI549" s="29"/>
      <c r="BC549" s="30"/>
      <c r="BD549" s="30"/>
      <c r="BE549" s="30"/>
      <c r="BF549" s="30"/>
      <c r="BG549" s="30"/>
      <c r="BH549" s="30"/>
      <c r="BI549" s="30"/>
      <c r="BJ549" s="30"/>
      <c r="BK549" s="30"/>
      <c r="BL549" s="30"/>
      <c r="BM549" s="30"/>
      <c r="BN549" s="30"/>
      <c r="BO549" s="30"/>
      <c r="BP549" s="30"/>
      <c r="BQ549" s="30"/>
    </row>
    <row r="550" spans="32:69" x14ac:dyDescent="0.25">
      <c r="AF550" s="28"/>
      <c r="AG550" s="28"/>
      <c r="AH550" s="28"/>
      <c r="AI550" s="29"/>
      <c r="BC550" s="30"/>
      <c r="BD550" s="30"/>
      <c r="BE550" s="30"/>
      <c r="BF550" s="30"/>
      <c r="BG550" s="30"/>
      <c r="BH550" s="30"/>
      <c r="BI550" s="30"/>
      <c r="BJ550" s="30"/>
      <c r="BK550" s="30"/>
      <c r="BL550" s="30"/>
      <c r="BM550" s="30"/>
      <c r="BN550" s="30"/>
      <c r="BO550" s="30"/>
      <c r="BP550" s="30"/>
      <c r="BQ550" s="30"/>
    </row>
    <row r="551" spans="32:69" x14ac:dyDescent="0.25">
      <c r="AF551" s="28"/>
      <c r="AG551" s="28"/>
      <c r="AH551" s="28"/>
      <c r="AI551" s="29"/>
      <c r="BC551" s="30"/>
      <c r="BD551" s="30"/>
      <c r="BE551" s="30"/>
      <c r="BF551" s="30"/>
      <c r="BG551" s="30"/>
      <c r="BH551" s="30"/>
      <c r="BI551" s="30"/>
      <c r="BJ551" s="30"/>
      <c r="BK551" s="30"/>
      <c r="BL551" s="30"/>
      <c r="BM551" s="30"/>
      <c r="BN551" s="30"/>
      <c r="BO551" s="30"/>
      <c r="BP551" s="30"/>
      <c r="BQ551" s="30"/>
    </row>
    <row r="552" spans="32:69" x14ac:dyDescent="0.25">
      <c r="AF552" s="28"/>
      <c r="AG552" s="28"/>
      <c r="AH552" s="28"/>
      <c r="AI552" s="29"/>
      <c r="BC552" s="30"/>
      <c r="BD552" s="30"/>
      <c r="BE552" s="30"/>
      <c r="BF552" s="30"/>
      <c r="BG552" s="30"/>
      <c r="BH552" s="30"/>
      <c r="BI552" s="30"/>
      <c r="BJ552" s="30"/>
      <c r="BK552" s="30"/>
      <c r="BL552" s="30"/>
      <c r="BM552" s="30"/>
      <c r="BN552" s="30"/>
      <c r="BO552" s="30"/>
      <c r="BP552" s="30"/>
      <c r="BQ552" s="30"/>
    </row>
    <row r="553" spans="32:69" x14ac:dyDescent="0.25">
      <c r="AF553" s="28"/>
      <c r="AG553" s="28"/>
      <c r="AH553" s="28"/>
      <c r="AI553" s="29"/>
      <c r="BC553" s="30"/>
      <c r="BD553" s="30"/>
      <c r="BE553" s="30"/>
      <c r="BF553" s="30"/>
      <c r="BG553" s="30"/>
      <c r="BH553" s="30"/>
      <c r="BI553" s="30"/>
      <c r="BJ553" s="30"/>
      <c r="BK553" s="30"/>
      <c r="BL553" s="30"/>
      <c r="BM553" s="30"/>
      <c r="BN553" s="30"/>
      <c r="BO553" s="30"/>
      <c r="BP553" s="30"/>
      <c r="BQ553" s="30"/>
    </row>
    <row r="554" spans="32:69" x14ac:dyDescent="0.25">
      <c r="AF554" s="28"/>
      <c r="AG554" s="28"/>
      <c r="AH554" s="28"/>
      <c r="AI554" s="29"/>
      <c r="BC554" s="30"/>
      <c r="BD554" s="30"/>
      <c r="BE554" s="30"/>
      <c r="BF554" s="30"/>
      <c r="BG554" s="30"/>
      <c r="BH554" s="30"/>
      <c r="BI554" s="30"/>
      <c r="BJ554" s="30"/>
      <c r="BK554" s="30"/>
      <c r="BL554" s="30"/>
      <c r="BM554" s="30"/>
      <c r="BN554" s="30"/>
      <c r="BO554" s="30"/>
      <c r="BP554" s="30"/>
      <c r="BQ554" s="30"/>
    </row>
    <row r="555" spans="32:69" x14ac:dyDescent="0.25">
      <c r="AF555" s="28"/>
      <c r="AG555" s="28"/>
      <c r="AH555" s="28"/>
      <c r="AI555" s="29"/>
      <c r="BC555" s="30"/>
      <c r="BD555" s="30"/>
      <c r="BE555" s="30"/>
      <c r="BF555" s="30"/>
      <c r="BG555" s="30"/>
      <c r="BH555" s="30"/>
      <c r="BI555" s="30"/>
      <c r="BJ555" s="30"/>
      <c r="BK555" s="30"/>
      <c r="BL555" s="30"/>
      <c r="BM555" s="30"/>
      <c r="BN555" s="30"/>
      <c r="BO555" s="30"/>
      <c r="BP555" s="30"/>
      <c r="BQ555" s="30"/>
    </row>
    <row r="556" spans="32:69" x14ac:dyDescent="0.25">
      <c r="AF556" s="28"/>
      <c r="AG556" s="28"/>
      <c r="AH556" s="28"/>
      <c r="AI556" s="29"/>
      <c r="BC556" s="30"/>
      <c r="BD556" s="30"/>
      <c r="BE556" s="30"/>
      <c r="BF556" s="30"/>
      <c r="BG556" s="30"/>
      <c r="BH556" s="30"/>
      <c r="BI556" s="30"/>
      <c r="BJ556" s="30"/>
      <c r="BK556" s="30"/>
      <c r="BL556" s="30"/>
      <c r="BM556" s="30"/>
      <c r="BN556" s="30"/>
      <c r="BO556" s="30"/>
      <c r="BP556" s="30"/>
      <c r="BQ556" s="30"/>
    </row>
    <row r="557" spans="32:69" x14ac:dyDescent="0.25">
      <c r="AF557" s="28"/>
      <c r="AG557" s="28"/>
      <c r="AH557" s="28"/>
      <c r="AI557" s="29"/>
      <c r="BC557" s="30"/>
      <c r="BD557" s="30"/>
      <c r="BE557" s="30"/>
      <c r="BF557" s="30"/>
      <c r="BG557" s="30"/>
      <c r="BH557" s="30"/>
      <c r="BI557" s="30"/>
      <c r="BJ557" s="30"/>
      <c r="BK557" s="30"/>
      <c r="BL557" s="30"/>
      <c r="BM557" s="30"/>
      <c r="BN557" s="30"/>
      <c r="BO557" s="30"/>
      <c r="BP557" s="30"/>
      <c r="BQ557" s="30"/>
    </row>
    <row r="558" spans="32:69" x14ac:dyDescent="0.25">
      <c r="AF558" s="28"/>
      <c r="AG558" s="28"/>
      <c r="AH558" s="28"/>
      <c r="AI558" s="29"/>
      <c r="BC558" s="30"/>
      <c r="BD558" s="30"/>
      <c r="BE558" s="30"/>
      <c r="BF558" s="30"/>
      <c r="BG558" s="30"/>
      <c r="BH558" s="30"/>
      <c r="BI558" s="30"/>
      <c r="BJ558" s="30"/>
      <c r="BK558" s="30"/>
      <c r="BL558" s="30"/>
      <c r="BM558" s="30"/>
      <c r="BN558" s="30"/>
      <c r="BO558" s="30"/>
      <c r="BP558" s="30"/>
      <c r="BQ558" s="30"/>
    </row>
    <row r="559" spans="32:69" x14ac:dyDescent="0.25">
      <c r="AF559" s="28"/>
      <c r="AG559" s="28"/>
      <c r="AH559" s="28"/>
      <c r="AI559" s="29"/>
      <c r="BC559" s="30"/>
      <c r="BD559" s="30"/>
      <c r="BE559" s="30"/>
      <c r="BF559" s="30"/>
      <c r="BG559" s="30"/>
      <c r="BH559" s="30"/>
      <c r="BI559" s="30"/>
      <c r="BJ559" s="30"/>
      <c r="BK559" s="30"/>
      <c r="BL559" s="30"/>
      <c r="BM559" s="30"/>
      <c r="BN559" s="30"/>
      <c r="BO559" s="30"/>
      <c r="BP559" s="30"/>
      <c r="BQ559" s="30"/>
    </row>
    <row r="560" spans="32:69" x14ac:dyDescent="0.25">
      <c r="AF560" s="28"/>
      <c r="AG560" s="28"/>
      <c r="AH560" s="28"/>
      <c r="AI560" s="29"/>
      <c r="BC560" s="30"/>
      <c r="BD560" s="30"/>
      <c r="BE560" s="30"/>
      <c r="BF560" s="30"/>
      <c r="BG560" s="30"/>
      <c r="BH560" s="30"/>
      <c r="BI560" s="30"/>
      <c r="BJ560" s="30"/>
      <c r="BK560" s="30"/>
      <c r="BL560" s="30"/>
      <c r="BM560" s="30"/>
      <c r="BN560" s="30"/>
      <c r="BO560" s="30"/>
      <c r="BP560" s="30"/>
      <c r="BQ560" s="30"/>
    </row>
    <row r="561" spans="32:69" x14ac:dyDescent="0.25">
      <c r="AF561" s="28"/>
      <c r="AG561" s="28"/>
      <c r="AH561" s="28"/>
      <c r="AI561" s="29"/>
      <c r="BC561" s="30"/>
      <c r="BD561" s="30"/>
      <c r="BE561" s="30"/>
      <c r="BF561" s="30"/>
      <c r="BG561" s="30"/>
      <c r="BH561" s="30"/>
      <c r="BI561" s="30"/>
      <c r="BJ561" s="30"/>
      <c r="BK561" s="30"/>
      <c r="BL561" s="30"/>
      <c r="BM561" s="30"/>
      <c r="BN561" s="30"/>
      <c r="BO561" s="30"/>
      <c r="BP561" s="30"/>
      <c r="BQ561" s="30"/>
    </row>
    <row r="562" spans="32:69" x14ac:dyDescent="0.25">
      <c r="AF562" s="28"/>
      <c r="AG562" s="28"/>
      <c r="AH562" s="28"/>
      <c r="AI562" s="29"/>
      <c r="BC562" s="30"/>
      <c r="BD562" s="30"/>
      <c r="BE562" s="30"/>
      <c r="BF562" s="30"/>
      <c r="BG562" s="30"/>
      <c r="BH562" s="30"/>
      <c r="BI562" s="30"/>
      <c r="BJ562" s="30"/>
      <c r="BK562" s="30"/>
      <c r="BL562" s="30"/>
      <c r="BM562" s="30"/>
      <c r="BN562" s="30"/>
      <c r="BO562" s="30"/>
      <c r="BP562" s="30"/>
      <c r="BQ562" s="30"/>
    </row>
    <row r="563" spans="32:69" x14ac:dyDescent="0.25">
      <c r="AF563" s="28"/>
      <c r="AG563" s="28"/>
      <c r="AH563" s="28"/>
      <c r="AI563" s="29"/>
      <c r="BC563" s="30"/>
      <c r="BD563" s="30"/>
      <c r="BE563" s="30"/>
      <c r="BF563" s="30"/>
      <c r="BG563" s="30"/>
      <c r="BH563" s="30"/>
      <c r="BI563" s="30"/>
      <c r="BJ563" s="30"/>
      <c r="BK563" s="30"/>
      <c r="BL563" s="30"/>
      <c r="BM563" s="30"/>
      <c r="BN563" s="30"/>
      <c r="BO563" s="30"/>
      <c r="BP563" s="30"/>
      <c r="BQ563" s="30"/>
    </row>
    <row r="564" spans="32:69" x14ac:dyDescent="0.25">
      <c r="AF564" s="28"/>
      <c r="AG564" s="28"/>
      <c r="AH564" s="28"/>
      <c r="AI564" s="29"/>
      <c r="BC564" s="30"/>
      <c r="BD564" s="30"/>
      <c r="BE564" s="30"/>
      <c r="BF564" s="30"/>
      <c r="BG564" s="30"/>
      <c r="BH564" s="30"/>
      <c r="BI564" s="30"/>
      <c r="BJ564" s="30"/>
      <c r="BK564" s="30"/>
      <c r="BL564" s="30"/>
      <c r="BM564" s="30"/>
      <c r="BN564" s="30"/>
      <c r="BO564" s="30"/>
      <c r="BP564" s="30"/>
      <c r="BQ564" s="30"/>
    </row>
    <row r="565" spans="32:69" x14ac:dyDescent="0.25">
      <c r="AF565" s="28"/>
      <c r="AG565" s="28"/>
      <c r="AH565" s="28"/>
      <c r="AI565" s="29"/>
      <c r="BC565" s="30"/>
      <c r="BD565" s="30"/>
      <c r="BE565" s="30"/>
      <c r="BF565" s="30"/>
      <c r="BG565" s="30"/>
      <c r="BH565" s="30"/>
      <c r="BI565" s="30"/>
      <c r="BJ565" s="30"/>
      <c r="BK565" s="30"/>
      <c r="BL565" s="30"/>
      <c r="BM565" s="30"/>
      <c r="BN565" s="30"/>
      <c r="BO565" s="30"/>
      <c r="BP565" s="30"/>
      <c r="BQ565" s="30"/>
    </row>
    <row r="566" spans="32:69" x14ac:dyDescent="0.25">
      <c r="AF566" s="28"/>
      <c r="AG566" s="28"/>
      <c r="AH566" s="28"/>
      <c r="AI566" s="29"/>
      <c r="BC566" s="30"/>
      <c r="BD566" s="30"/>
      <c r="BE566" s="30"/>
      <c r="BF566" s="30"/>
      <c r="BG566" s="30"/>
      <c r="BH566" s="30"/>
      <c r="BI566" s="30"/>
      <c r="BJ566" s="30"/>
      <c r="BK566" s="30"/>
      <c r="BL566" s="30"/>
      <c r="BM566" s="30"/>
      <c r="BN566" s="30"/>
      <c r="BO566" s="30"/>
      <c r="BP566" s="30"/>
      <c r="BQ566" s="30"/>
    </row>
    <row r="567" spans="32:69" x14ac:dyDescent="0.25">
      <c r="AF567" s="28"/>
      <c r="AG567" s="28"/>
      <c r="AH567" s="28"/>
      <c r="AI567" s="29"/>
      <c r="BC567" s="30"/>
      <c r="BD567" s="30"/>
      <c r="BE567" s="30"/>
      <c r="BF567" s="30"/>
      <c r="BG567" s="30"/>
      <c r="BH567" s="30"/>
      <c r="BI567" s="30"/>
      <c r="BJ567" s="30"/>
      <c r="BK567" s="30"/>
      <c r="BL567" s="30"/>
      <c r="BM567" s="30"/>
      <c r="BN567" s="30"/>
      <c r="BO567" s="30"/>
      <c r="BP567" s="30"/>
      <c r="BQ567" s="30"/>
    </row>
    <row r="568" spans="32:69" x14ac:dyDescent="0.25">
      <c r="AF568" s="28"/>
      <c r="AG568" s="28"/>
      <c r="AH568" s="28"/>
      <c r="AI568" s="29"/>
      <c r="BC568" s="30"/>
      <c r="BD568" s="30"/>
      <c r="BE568" s="30"/>
      <c r="BF568" s="30"/>
      <c r="BG568" s="30"/>
      <c r="BH568" s="30"/>
      <c r="BI568" s="30"/>
      <c r="BJ568" s="30"/>
      <c r="BK568" s="30"/>
      <c r="BL568" s="30"/>
      <c r="BM568" s="30"/>
      <c r="BN568" s="30"/>
      <c r="BO568" s="30"/>
      <c r="BP568" s="30"/>
      <c r="BQ568" s="30"/>
    </row>
    <row r="569" spans="32:69" x14ac:dyDescent="0.25">
      <c r="AF569" s="28"/>
      <c r="AG569" s="28"/>
      <c r="AH569" s="28"/>
      <c r="AI569" s="29"/>
      <c r="BC569" s="30"/>
      <c r="BD569" s="30"/>
      <c r="BE569" s="30"/>
      <c r="BF569" s="30"/>
      <c r="BG569" s="30"/>
      <c r="BH569" s="30"/>
      <c r="BI569" s="30"/>
      <c r="BJ569" s="30"/>
      <c r="BK569" s="30"/>
      <c r="BL569" s="30"/>
      <c r="BM569" s="30"/>
      <c r="BN569" s="30"/>
      <c r="BO569" s="30"/>
      <c r="BP569" s="30"/>
      <c r="BQ569" s="30"/>
    </row>
    <row r="570" spans="32:69" x14ac:dyDescent="0.25">
      <c r="AF570" s="28"/>
      <c r="AG570" s="28"/>
      <c r="AH570" s="28"/>
      <c r="AI570" s="29"/>
      <c r="BC570" s="30"/>
      <c r="BD570" s="30"/>
      <c r="BE570" s="30"/>
      <c r="BF570" s="30"/>
      <c r="BG570" s="30"/>
      <c r="BH570" s="30"/>
      <c r="BI570" s="30"/>
      <c r="BJ570" s="30"/>
      <c r="BK570" s="30"/>
      <c r="BL570" s="30"/>
      <c r="BM570" s="30"/>
      <c r="BN570" s="30"/>
      <c r="BO570" s="30"/>
      <c r="BP570" s="30"/>
      <c r="BQ570" s="30"/>
    </row>
    <row r="571" spans="32:69" x14ac:dyDescent="0.25">
      <c r="AF571" s="28"/>
      <c r="AG571" s="28"/>
      <c r="AH571" s="28"/>
      <c r="AI571" s="29"/>
      <c r="BC571" s="30"/>
      <c r="BD571" s="30"/>
      <c r="BE571" s="30"/>
      <c r="BF571" s="30"/>
      <c r="BG571" s="30"/>
      <c r="BH571" s="30"/>
      <c r="BI571" s="30"/>
      <c r="BJ571" s="30"/>
      <c r="BK571" s="30"/>
      <c r="BL571" s="30"/>
      <c r="BM571" s="30"/>
      <c r="BN571" s="30"/>
      <c r="BO571" s="30"/>
      <c r="BP571" s="30"/>
      <c r="BQ571" s="30"/>
    </row>
    <row r="572" spans="32:69" x14ac:dyDescent="0.25">
      <c r="AF572" s="28"/>
      <c r="AG572" s="28"/>
      <c r="AH572" s="28"/>
      <c r="AI572" s="29"/>
      <c r="BC572" s="30"/>
      <c r="BD572" s="30"/>
      <c r="BE572" s="30"/>
      <c r="BF572" s="30"/>
      <c r="BG572" s="30"/>
      <c r="BH572" s="30"/>
      <c r="BI572" s="30"/>
      <c r="BJ572" s="30"/>
      <c r="BK572" s="30"/>
      <c r="BL572" s="30"/>
      <c r="BM572" s="30"/>
      <c r="BN572" s="30"/>
      <c r="BO572" s="30"/>
      <c r="BP572" s="30"/>
      <c r="BQ572" s="30"/>
    </row>
    <row r="573" spans="32:69" x14ac:dyDescent="0.25">
      <c r="AF573" s="28"/>
      <c r="AG573" s="28"/>
      <c r="AH573" s="28"/>
      <c r="AI573" s="29"/>
      <c r="BC573" s="30"/>
      <c r="BD573" s="30"/>
      <c r="BE573" s="30"/>
      <c r="BF573" s="30"/>
      <c r="BG573" s="30"/>
      <c r="BH573" s="30"/>
      <c r="BI573" s="30"/>
      <c r="BJ573" s="30"/>
      <c r="BK573" s="30"/>
      <c r="BL573" s="30"/>
      <c r="BM573" s="30"/>
      <c r="BN573" s="30"/>
      <c r="BO573" s="30"/>
      <c r="BP573" s="30"/>
      <c r="BQ573" s="30"/>
    </row>
    <row r="574" spans="32:69" x14ac:dyDescent="0.25">
      <c r="AF574" s="28"/>
      <c r="AG574" s="28"/>
      <c r="AH574" s="28"/>
      <c r="AI574" s="29"/>
      <c r="BC574" s="30"/>
      <c r="BD574" s="30"/>
      <c r="BE574" s="30"/>
      <c r="BF574" s="30"/>
      <c r="BG574" s="30"/>
      <c r="BH574" s="30"/>
      <c r="BI574" s="30"/>
      <c r="BJ574" s="30"/>
      <c r="BK574" s="30"/>
      <c r="BL574" s="30"/>
      <c r="BM574" s="30"/>
      <c r="BN574" s="30"/>
      <c r="BO574" s="30"/>
      <c r="BP574" s="30"/>
      <c r="BQ574" s="30"/>
    </row>
    <row r="575" spans="32:69" x14ac:dyDescent="0.25">
      <c r="AF575" s="28"/>
      <c r="AG575" s="28"/>
      <c r="AH575" s="28"/>
      <c r="AI575" s="29"/>
      <c r="BC575" s="30"/>
      <c r="BD575" s="30"/>
      <c r="BE575" s="30"/>
      <c r="BF575" s="30"/>
      <c r="BG575" s="30"/>
      <c r="BH575" s="30"/>
      <c r="BI575" s="30"/>
      <c r="BJ575" s="30"/>
      <c r="BK575" s="30"/>
      <c r="BL575" s="30"/>
      <c r="BM575" s="30"/>
      <c r="BN575" s="30"/>
      <c r="BO575" s="30"/>
      <c r="BP575" s="30"/>
      <c r="BQ575" s="30"/>
    </row>
    <row r="576" spans="32:69" x14ac:dyDescent="0.25">
      <c r="AF576" s="28"/>
      <c r="AG576" s="28"/>
      <c r="AH576" s="28"/>
      <c r="AI576" s="29"/>
      <c r="BC576" s="30"/>
      <c r="BD576" s="30"/>
      <c r="BE576" s="30"/>
      <c r="BF576" s="30"/>
      <c r="BG576" s="30"/>
      <c r="BH576" s="30"/>
      <c r="BI576" s="30"/>
      <c r="BJ576" s="30"/>
      <c r="BK576" s="30"/>
      <c r="BL576" s="30"/>
      <c r="BM576" s="30"/>
      <c r="BN576" s="30"/>
      <c r="BO576" s="30"/>
      <c r="BP576" s="30"/>
      <c r="BQ576" s="30"/>
    </row>
    <row r="577" spans="32:69" x14ac:dyDescent="0.25">
      <c r="AF577" s="28"/>
      <c r="AG577" s="28"/>
      <c r="AH577" s="28"/>
      <c r="AI577" s="29"/>
      <c r="BC577" s="30"/>
      <c r="BD577" s="30"/>
      <c r="BE577" s="30"/>
      <c r="BF577" s="30"/>
      <c r="BG577" s="30"/>
      <c r="BH577" s="30"/>
      <c r="BI577" s="30"/>
      <c r="BJ577" s="30"/>
      <c r="BK577" s="30"/>
      <c r="BL577" s="30"/>
      <c r="BM577" s="30"/>
      <c r="BN577" s="30"/>
      <c r="BO577" s="30"/>
      <c r="BP577" s="30"/>
      <c r="BQ577" s="30"/>
    </row>
    <row r="578" spans="32:69" x14ac:dyDescent="0.25">
      <c r="AF578" s="28"/>
      <c r="AG578" s="28"/>
      <c r="AH578" s="28"/>
      <c r="AI578" s="29"/>
      <c r="BC578" s="30"/>
      <c r="BD578" s="30"/>
      <c r="BE578" s="30"/>
      <c r="BF578" s="30"/>
      <c r="BG578" s="30"/>
      <c r="BH578" s="30"/>
      <c r="BI578" s="30"/>
      <c r="BJ578" s="30"/>
      <c r="BK578" s="30"/>
      <c r="BL578" s="30"/>
      <c r="BM578" s="30"/>
      <c r="BN578" s="30"/>
      <c r="BO578" s="30"/>
      <c r="BP578" s="30"/>
      <c r="BQ578" s="30"/>
    </row>
    <row r="579" spans="32:69" x14ac:dyDescent="0.25">
      <c r="AF579" s="28"/>
      <c r="AG579" s="28"/>
      <c r="AH579" s="28"/>
      <c r="AI579" s="29"/>
      <c r="BC579" s="30"/>
      <c r="BD579" s="30"/>
      <c r="BE579" s="30"/>
      <c r="BF579" s="30"/>
      <c r="BG579" s="30"/>
      <c r="BH579" s="30"/>
      <c r="BI579" s="30"/>
      <c r="BJ579" s="30"/>
      <c r="BK579" s="30"/>
      <c r="BL579" s="30"/>
      <c r="BM579" s="30"/>
      <c r="BN579" s="30"/>
      <c r="BO579" s="30"/>
      <c r="BP579" s="30"/>
      <c r="BQ579" s="30"/>
    </row>
    <row r="580" spans="32:69" x14ac:dyDescent="0.25">
      <c r="AF580" s="28"/>
      <c r="AG580" s="28"/>
      <c r="AH580" s="28"/>
      <c r="AI580" s="29"/>
      <c r="BC580" s="30"/>
      <c r="BD580" s="30"/>
      <c r="BE580" s="30"/>
      <c r="BF580" s="30"/>
      <c r="BG580" s="30"/>
      <c r="BH580" s="30"/>
      <c r="BI580" s="30"/>
      <c r="BJ580" s="30"/>
      <c r="BK580" s="30"/>
      <c r="BL580" s="30"/>
      <c r="BM580" s="30"/>
      <c r="BN580" s="30"/>
      <c r="BO580" s="30"/>
      <c r="BP580" s="30"/>
      <c r="BQ580" s="30"/>
    </row>
    <row r="581" spans="32:69" x14ac:dyDescent="0.25">
      <c r="AF581" s="28"/>
      <c r="AG581" s="28"/>
      <c r="AH581" s="28"/>
      <c r="AI581" s="29"/>
      <c r="BC581" s="30"/>
      <c r="BD581" s="30"/>
      <c r="BE581" s="30"/>
      <c r="BF581" s="30"/>
      <c r="BG581" s="30"/>
      <c r="BH581" s="30"/>
      <c r="BI581" s="30"/>
      <c r="BJ581" s="30"/>
      <c r="BK581" s="30"/>
      <c r="BL581" s="30"/>
      <c r="BM581" s="30"/>
      <c r="BN581" s="30"/>
      <c r="BO581" s="30"/>
      <c r="BP581" s="30"/>
      <c r="BQ581" s="30"/>
    </row>
    <row r="582" spans="32:69" x14ac:dyDescent="0.25">
      <c r="AF582" s="28"/>
      <c r="AG582" s="28"/>
      <c r="AH582" s="28"/>
      <c r="AI582" s="29"/>
      <c r="BC582" s="30"/>
      <c r="BD582" s="30"/>
      <c r="BE582" s="30"/>
      <c r="BF582" s="30"/>
      <c r="BG582" s="30"/>
      <c r="BH582" s="30"/>
      <c r="BI582" s="30"/>
      <c r="BJ582" s="30"/>
      <c r="BK582" s="30"/>
      <c r="BL582" s="30"/>
      <c r="BM582" s="30"/>
      <c r="BN582" s="30"/>
      <c r="BO582" s="30"/>
      <c r="BP582" s="30"/>
      <c r="BQ582" s="30"/>
    </row>
    <row r="583" spans="32:69" x14ac:dyDescent="0.25">
      <c r="AF583" s="28"/>
      <c r="AG583" s="28"/>
      <c r="AH583" s="28"/>
      <c r="AI583" s="29"/>
      <c r="BC583" s="30"/>
      <c r="BD583" s="30"/>
      <c r="BE583" s="30"/>
      <c r="BF583" s="30"/>
      <c r="BG583" s="30"/>
      <c r="BH583" s="30"/>
      <c r="BI583" s="30"/>
      <c r="BJ583" s="30"/>
      <c r="BK583" s="30"/>
      <c r="BL583" s="30"/>
      <c r="BM583" s="30"/>
      <c r="BN583" s="30"/>
      <c r="BO583" s="30"/>
      <c r="BP583" s="30"/>
      <c r="BQ583" s="30"/>
    </row>
    <row r="584" spans="32:69" x14ac:dyDescent="0.25">
      <c r="AF584" s="28"/>
      <c r="AG584" s="28"/>
      <c r="AH584" s="28"/>
      <c r="AI584" s="29"/>
      <c r="BC584" s="30"/>
      <c r="BD584" s="30"/>
      <c r="BE584" s="30"/>
      <c r="BF584" s="30"/>
      <c r="BG584" s="30"/>
      <c r="BH584" s="30"/>
      <c r="BI584" s="30"/>
      <c r="BJ584" s="30"/>
      <c r="BK584" s="30"/>
      <c r="BL584" s="30"/>
      <c r="BM584" s="30"/>
      <c r="BN584" s="30"/>
      <c r="BO584" s="30"/>
      <c r="BP584" s="30"/>
      <c r="BQ584" s="30"/>
    </row>
    <row r="585" spans="32:69" x14ac:dyDescent="0.25">
      <c r="AF585" s="28"/>
      <c r="AG585" s="28"/>
      <c r="AH585" s="28"/>
      <c r="AI585" s="29"/>
      <c r="BC585" s="30"/>
      <c r="BD585" s="30"/>
      <c r="BE585" s="30"/>
      <c r="BF585" s="30"/>
      <c r="BG585" s="30"/>
      <c r="BH585" s="30"/>
      <c r="BI585" s="30"/>
      <c r="BJ585" s="30"/>
      <c r="BK585" s="30"/>
      <c r="BL585" s="30"/>
      <c r="BM585" s="30"/>
      <c r="BN585" s="30"/>
      <c r="BO585" s="30"/>
      <c r="BP585" s="30"/>
      <c r="BQ585" s="30"/>
    </row>
    <row r="586" spans="32:69" x14ac:dyDescent="0.25">
      <c r="AF586" s="28"/>
      <c r="AG586" s="28"/>
      <c r="AH586" s="28"/>
      <c r="AI586" s="29"/>
      <c r="BC586" s="30"/>
      <c r="BD586" s="30"/>
      <c r="BE586" s="30"/>
      <c r="BF586" s="30"/>
      <c r="BG586" s="30"/>
      <c r="BH586" s="30"/>
      <c r="BI586" s="30"/>
      <c r="BJ586" s="30"/>
      <c r="BK586" s="30"/>
      <c r="BL586" s="30"/>
      <c r="BM586" s="30"/>
      <c r="BN586" s="30"/>
      <c r="BO586" s="30"/>
      <c r="BP586" s="30"/>
      <c r="BQ586" s="30"/>
    </row>
    <row r="587" spans="32:69" x14ac:dyDescent="0.25">
      <c r="AF587" s="28"/>
      <c r="AG587" s="28"/>
      <c r="AH587" s="28"/>
      <c r="AI587" s="29"/>
      <c r="BC587" s="30"/>
      <c r="BD587" s="30"/>
      <c r="BE587" s="30"/>
      <c r="BF587" s="30"/>
      <c r="BG587" s="30"/>
      <c r="BH587" s="30"/>
      <c r="BI587" s="30"/>
      <c r="BJ587" s="30"/>
      <c r="BK587" s="30"/>
      <c r="BL587" s="30"/>
      <c r="BM587" s="30"/>
      <c r="BN587" s="30"/>
      <c r="BO587" s="30"/>
      <c r="BP587" s="30"/>
      <c r="BQ587" s="30"/>
    </row>
    <row r="588" spans="32:69" x14ac:dyDescent="0.25">
      <c r="AF588" s="28"/>
      <c r="AG588" s="28"/>
      <c r="AH588" s="28"/>
      <c r="AI588" s="29"/>
      <c r="BC588" s="30"/>
      <c r="BD588" s="30"/>
      <c r="BE588" s="30"/>
      <c r="BF588" s="30"/>
      <c r="BG588" s="30"/>
      <c r="BH588" s="30"/>
      <c r="BI588" s="30"/>
      <c r="BJ588" s="30"/>
      <c r="BK588" s="30"/>
      <c r="BL588" s="30"/>
      <c r="BM588" s="30"/>
      <c r="BN588" s="30"/>
      <c r="BO588" s="30"/>
      <c r="BP588" s="30"/>
      <c r="BQ588" s="30"/>
    </row>
    <row r="589" spans="32:69" x14ac:dyDescent="0.25">
      <c r="AF589" s="28"/>
      <c r="AG589" s="28"/>
      <c r="AH589" s="28"/>
      <c r="AI589" s="29"/>
      <c r="BC589" s="30"/>
      <c r="BD589" s="30"/>
      <c r="BE589" s="30"/>
      <c r="BF589" s="30"/>
      <c r="BG589" s="30"/>
      <c r="BH589" s="30"/>
      <c r="BI589" s="30"/>
      <c r="BJ589" s="30"/>
      <c r="BK589" s="30"/>
      <c r="BL589" s="30"/>
      <c r="BM589" s="30"/>
      <c r="BN589" s="30"/>
      <c r="BO589" s="30"/>
      <c r="BP589" s="30"/>
      <c r="BQ589" s="30"/>
    </row>
    <row r="590" spans="32:69" x14ac:dyDescent="0.25">
      <c r="AF590" s="28"/>
      <c r="AG590" s="28"/>
      <c r="AH590" s="28"/>
      <c r="AI590" s="29"/>
      <c r="BC590" s="30"/>
      <c r="BD590" s="30"/>
      <c r="BE590" s="30"/>
      <c r="BF590" s="30"/>
      <c r="BG590" s="30"/>
      <c r="BH590" s="30"/>
      <c r="BI590" s="30"/>
      <c r="BJ590" s="30"/>
      <c r="BK590" s="30"/>
      <c r="BL590" s="30"/>
      <c r="BM590" s="30"/>
      <c r="BN590" s="30"/>
      <c r="BO590" s="30"/>
      <c r="BP590" s="30"/>
      <c r="BQ590" s="30"/>
    </row>
    <row r="591" spans="32:69" x14ac:dyDescent="0.25">
      <c r="AF591" s="28"/>
      <c r="AG591" s="28"/>
      <c r="AH591" s="28"/>
      <c r="AI591" s="29"/>
      <c r="BC591" s="30"/>
      <c r="BD591" s="30"/>
      <c r="BE591" s="30"/>
      <c r="BF591" s="30"/>
      <c r="BG591" s="30"/>
      <c r="BH591" s="30"/>
      <c r="BI591" s="30"/>
      <c r="BJ591" s="30"/>
      <c r="BK591" s="30"/>
      <c r="BL591" s="30"/>
      <c r="BM591" s="30"/>
      <c r="BN591" s="30"/>
      <c r="BO591" s="30"/>
      <c r="BP591" s="30"/>
      <c r="BQ591" s="30"/>
    </row>
    <row r="592" spans="32:69" x14ac:dyDescent="0.25">
      <c r="AF592" s="28"/>
      <c r="AG592" s="28"/>
      <c r="AH592" s="28"/>
      <c r="AI592" s="29"/>
      <c r="BC592" s="30"/>
      <c r="BD592" s="30"/>
      <c r="BE592" s="30"/>
      <c r="BF592" s="30"/>
      <c r="BG592" s="30"/>
      <c r="BH592" s="30"/>
      <c r="BI592" s="30"/>
      <c r="BJ592" s="30"/>
      <c r="BK592" s="30"/>
      <c r="BL592" s="30"/>
      <c r="BM592" s="30"/>
      <c r="BN592" s="30"/>
      <c r="BO592" s="30"/>
      <c r="BP592" s="30"/>
      <c r="BQ592" s="30"/>
    </row>
    <row r="593" spans="32:69" x14ac:dyDescent="0.25">
      <c r="AF593" s="28"/>
      <c r="AG593" s="28"/>
      <c r="AH593" s="28"/>
      <c r="AI593" s="29"/>
      <c r="BC593" s="30"/>
      <c r="BD593" s="30"/>
      <c r="BE593" s="30"/>
      <c r="BF593" s="30"/>
      <c r="BG593" s="30"/>
      <c r="BH593" s="30"/>
      <c r="BI593" s="30"/>
      <c r="BJ593" s="30"/>
      <c r="BK593" s="30"/>
      <c r="BL593" s="30"/>
      <c r="BM593" s="30"/>
      <c r="BN593" s="30"/>
      <c r="BO593" s="30"/>
      <c r="BP593" s="30"/>
      <c r="BQ593" s="30"/>
    </row>
    <row r="594" spans="32:69" x14ac:dyDescent="0.25">
      <c r="AF594" s="28"/>
      <c r="AG594" s="28"/>
      <c r="AH594" s="28"/>
      <c r="AI594" s="29"/>
      <c r="BC594" s="30"/>
      <c r="BD594" s="30"/>
      <c r="BE594" s="30"/>
      <c r="BF594" s="30"/>
      <c r="BG594" s="30"/>
      <c r="BH594" s="30"/>
      <c r="BI594" s="30"/>
      <c r="BJ594" s="30"/>
      <c r="BK594" s="30"/>
      <c r="BL594" s="30"/>
      <c r="BM594" s="30"/>
      <c r="BN594" s="30"/>
      <c r="BO594" s="30"/>
      <c r="BP594" s="30"/>
      <c r="BQ594" s="30"/>
    </row>
    <row r="595" spans="32:69" x14ac:dyDescent="0.25">
      <c r="AF595" s="28"/>
      <c r="AG595" s="28"/>
      <c r="AH595" s="28"/>
      <c r="AI595" s="29"/>
      <c r="BC595" s="30"/>
      <c r="BD595" s="30"/>
      <c r="BE595" s="30"/>
      <c r="BF595" s="30"/>
      <c r="BG595" s="30"/>
      <c r="BH595" s="30"/>
      <c r="BI595" s="30"/>
      <c r="BJ595" s="30"/>
      <c r="BK595" s="30"/>
      <c r="BL595" s="30"/>
      <c r="BM595" s="30"/>
      <c r="BN595" s="30"/>
      <c r="BO595" s="30"/>
      <c r="BP595" s="30"/>
      <c r="BQ595" s="30"/>
    </row>
    <row r="596" spans="32:69" x14ac:dyDescent="0.25">
      <c r="AF596" s="28"/>
      <c r="AG596" s="28"/>
      <c r="AH596" s="28"/>
      <c r="AI596" s="29"/>
      <c r="BC596" s="30"/>
      <c r="BD596" s="30"/>
      <c r="BE596" s="30"/>
      <c r="BF596" s="30"/>
      <c r="BG596" s="30"/>
      <c r="BH596" s="30"/>
      <c r="BI596" s="30"/>
      <c r="BJ596" s="30"/>
      <c r="BK596" s="30"/>
      <c r="BL596" s="30"/>
      <c r="BM596" s="30"/>
      <c r="BN596" s="30"/>
      <c r="BO596" s="30"/>
      <c r="BP596" s="30"/>
      <c r="BQ596" s="30"/>
    </row>
    <row r="597" spans="32:69" x14ac:dyDescent="0.25">
      <c r="AF597" s="28"/>
      <c r="AG597" s="28"/>
      <c r="AH597" s="28"/>
      <c r="AI597" s="29"/>
      <c r="BC597" s="30"/>
      <c r="BD597" s="30"/>
      <c r="BE597" s="30"/>
      <c r="BF597" s="30"/>
      <c r="BG597" s="30"/>
      <c r="BH597" s="30"/>
      <c r="BI597" s="30"/>
      <c r="BJ597" s="30"/>
      <c r="BK597" s="30"/>
      <c r="BL597" s="30"/>
      <c r="BM597" s="30"/>
      <c r="BN597" s="30"/>
      <c r="BO597" s="30"/>
      <c r="BP597" s="30"/>
      <c r="BQ597" s="30"/>
    </row>
    <row r="598" spans="32:69" x14ac:dyDescent="0.25">
      <c r="AF598" s="28"/>
      <c r="AG598" s="28"/>
      <c r="AH598" s="28"/>
      <c r="AI598" s="29"/>
      <c r="BC598" s="30"/>
      <c r="BD598" s="30"/>
      <c r="BE598" s="30"/>
      <c r="BF598" s="30"/>
      <c r="BG598" s="30"/>
      <c r="BH598" s="30"/>
      <c r="BI598" s="30"/>
      <c r="BJ598" s="30"/>
      <c r="BK598" s="30"/>
      <c r="BL598" s="30"/>
      <c r="BM598" s="30"/>
      <c r="BN598" s="30"/>
      <c r="BO598" s="30"/>
      <c r="BP598" s="30"/>
      <c r="BQ598" s="30"/>
    </row>
    <row r="599" spans="32:69" x14ac:dyDescent="0.25">
      <c r="AF599" s="28"/>
      <c r="AG599" s="28"/>
      <c r="AH599" s="28"/>
      <c r="AI599" s="29"/>
      <c r="BC599" s="30"/>
      <c r="BD599" s="30"/>
      <c r="BE599" s="30"/>
      <c r="BF599" s="30"/>
      <c r="BG599" s="30"/>
      <c r="BH599" s="30"/>
      <c r="BI599" s="30"/>
      <c r="BJ599" s="30"/>
      <c r="BK599" s="30"/>
      <c r="BL599" s="30"/>
      <c r="BM599" s="30"/>
      <c r="BN599" s="30"/>
      <c r="BO599" s="30"/>
      <c r="BP599" s="30"/>
      <c r="BQ599" s="30"/>
    </row>
    <row r="600" spans="32:69" x14ac:dyDescent="0.25">
      <c r="AF600" s="28"/>
      <c r="AG600" s="28"/>
      <c r="AH600" s="28"/>
      <c r="AI600" s="29"/>
      <c r="BC600" s="30"/>
      <c r="BD600" s="30"/>
      <c r="BE600" s="30"/>
      <c r="BF600" s="30"/>
      <c r="BG600" s="30"/>
      <c r="BH600" s="30"/>
      <c r="BI600" s="30"/>
      <c r="BJ600" s="30"/>
      <c r="BK600" s="30"/>
      <c r="BL600" s="30"/>
      <c r="BM600" s="30"/>
      <c r="BN600" s="30"/>
      <c r="BO600" s="30"/>
      <c r="BP600" s="30"/>
      <c r="BQ600" s="30"/>
    </row>
    <row r="601" spans="32:69" x14ac:dyDescent="0.25">
      <c r="AF601" s="28"/>
      <c r="AG601" s="28"/>
      <c r="AH601" s="28"/>
      <c r="AI601" s="29"/>
      <c r="BC601" s="30"/>
      <c r="BD601" s="30"/>
      <c r="BE601" s="30"/>
      <c r="BF601" s="30"/>
      <c r="BG601" s="30"/>
      <c r="BH601" s="30"/>
      <c r="BI601" s="30"/>
      <c r="BJ601" s="30"/>
      <c r="BK601" s="30"/>
      <c r="BL601" s="30"/>
      <c r="BM601" s="30"/>
      <c r="BN601" s="30"/>
      <c r="BO601" s="30"/>
      <c r="BP601" s="30"/>
      <c r="BQ601" s="30"/>
    </row>
    <row r="602" spans="32:69" x14ac:dyDescent="0.25">
      <c r="AF602" s="28"/>
      <c r="AG602" s="28"/>
      <c r="AH602" s="28"/>
      <c r="AI602" s="29"/>
      <c r="BC602" s="30"/>
      <c r="BD602" s="30"/>
      <c r="BE602" s="30"/>
      <c r="BF602" s="30"/>
      <c r="BG602" s="30"/>
      <c r="BH602" s="30"/>
      <c r="BI602" s="30"/>
      <c r="BJ602" s="30"/>
      <c r="BK602" s="30"/>
      <c r="BL602" s="30"/>
      <c r="BM602" s="30"/>
      <c r="BN602" s="30"/>
      <c r="BO602" s="30"/>
      <c r="BP602" s="30"/>
      <c r="BQ602" s="30"/>
    </row>
    <row r="603" spans="32:69" x14ac:dyDescent="0.25">
      <c r="AF603" s="28"/>
      <c r="AG603" s="28"/>
      <c r="AH603" s="28"/>
      <c r="AI603" s="29"/>
      <c r="BC603" s="30"/>
      <c r="BD603" s="30"/>
      <c r="BE603" s="30"/>
      <c r="BF603" s="30"/>
      <c r="BG603" s="30"/>
      <c r="BH603" s="30"/>
      <c r="BI603" s="30"/>
      <c r="BJ603" s="30"/>
      <c r="BK603" s="30"/>
      <c r="BL603" s="30"/>
      <c r="BM603" s="30"/>
      <c r="BN603" s="30"/>
      <c r="BO603" s="30"/>
      <c r="BP603" s="30"/>
      <c r="BQ603" s="30"/>
    </row>
    <row r="604" spans="32:69" x14ac:dyDescent="0.25">
      <c r="AF604" s="28"/>
      <c r="AG604" s="28"/>
      <c r="AH604" s="28"/>
      <c r="AI604" s="29"/>
      <c r="BC604" s="30"/>
      <c r="BD604" s="30"/>
      <c r="BE604" s="30"/>
      <c r="BF604" s="30"/>
      <c r="BG604" s="30"/>
      <c r="BH604" s="30"/>
      <c r="BI604" s="30"/>
      <c r="BJ604" s="30"/>
      <c r="BK604" s="30"/>
      <c r="BL604" s="30"/>
      <c r="BM604" s="30"/>
      <c r="BN604" s="30"/>
      <c r="BO604" s="30"/>
      <c r="BP604" s="30"/>
      <c r="BQ604" s="30"/>
    </row>
    <row r="605" spans="32:69" x14ac:dyDescent="0.25">
      <c r="AF605" s="28"/>
      <c r="AG605" s="28"/>
      <c r="AH605" s="28"/>
      <c r="AI605" s="29"/>
      <c r="BC605" s="30"/>
      <c r="BD605" s="30"/>
      <c r="BE605" s="30"/>
      <c r="BF605" s="30"/>
      <c r="BG605" s="30"/>
      <c r="BH605" s="30"/>
      <c r="BI605" s="30"/>
      <c r="BJ605" s="30"/>
      <c r="BK605" s="30"/>
      <c r="BL605" s="30"/>
      <c r="BM605" s="30"/>
      <c r="BN605" s="30"/>
      <c r="BO605" s="30"/>
      <c r="BP605" s="30"/>
      <c r="BQ605" s="30"/>
    </row>
    <row r="606" spans="32:69" x14ac:dyDescent="0.25">
      <c r="AF606" s="28"/>
      <c r="AG606" s="28"/>
      <c r="AH606" s="28"/>
      <c r="AI606" s="29"/>
      <c r="BC606" s="30"/>
      <c r="BD606" s="30"/>
      <c r="BE606" s="30"/>
      <c r="BF606" s="30"/>
      <c r="BG606" s="30"/>
      <c r="BH606" s="30"/>
      <c r="BI606" s="30"/>
      <c r="BJ606" s="30"/>
      <c r="BK606" s="30"/>
      <c r="BL606" s="30"/>
      <c r="BM606" s="30"/>
      <c r="BN606" s="30"/>
      <c r="BO606" s="30"/>
      <c r="BP606" s="30"/>
      <c r="BQ606" s="30"/>
    </row>
    <row r="607" spans="32:69" x14ac:dyDescent="0.25">
      <c r="AF607" s="28"/>
      <c r="AG607" s="28"/>
      <c r="AH607" s="28"/>
      <c r="AI607" s="29"/>
      <c r="BC607" s="30"/>
      <c r="BD607" s="30"/>
      <c r="BE607" s="30"/>
      <c r="BF607" s="30"/>
      <c r="BG607" s="30"/>
      <c r="BH607" s="30"/>
      <c r="BI607" s="30"/>
      <c r="BJ607" s="30"/>
      <c r="BK607" s="30"/>
      <c r="BL607" s="30"/>
      <c r="BM607" s="30"/>
      <c r="BN607" s="30"/>
      <c r="BO607" s="30"/>
      <c r="BP607" s="30"/>
      <c r="BQ607" s="30"/>
    </row>
    <row r="608" spans="32:69" x14ac:dyDescent="0.25">
      <c r="AF608" s="28"/>
      <c r="AG608" s="28"/>
      <c r="AH608" s="28"/>
      <c r="AI608" s="29"/>
      <c r="BC608" s="30"/>
      <c r="BD608" s="30"/>
      <c r="BE608" s="30"/>
      <c r="BF608" s="30"/>
      <c r="BG608" s="30"/>
      <c r="BH608" s="30"/>
      <c r="BI608" s="30"/>
      <c r="BJ608" s="30"/>
      <c r="BK608" s="30"/>
      <c r="BL608" s="30"/>
      <c r="BM608" s="30"/>
      <c r="BN608" s="30"/>
      <c r="BO608" s="30"/>
      <c r="BP608" s="30"/>
      <c r="BQ608" s="30"/>
    </row>
    <row r="609" spans="32:69" x14ac:dyDescent="0.25">
      <c r="AF609" s="28"/>
      <c r="AG609" s="28"/>
      <c r="AH609" s="28"/>
      <c r="AI609" s="29"/>
      <c r="BC609" s="30"/>
      <c r="BD609" s="30"/>
      <c r="BE609" s="30"/>
      <c r="BF609" s="30"/>
      <c r="BG609" s="30"/>
      <c r="BH609" s="30"/>
      <c r="BI609" s="30"/>
      <c r="BJ609" s="30"/>
      <c r="BK609" s="30"/>
      <c r="BL609" s="30"/>
      <c r="BM609" s="30"/>
      <c r="BN609" s="30"/>
      <c r="BO609" s="30"/>
      <c r="BP609" s="30"/>
      <c r="BQ609" s="30"/>
    </row>
    <row r="610" spans="32:69" x14ac:dyDescent="0.25">
      <c r="AF610" s="28"/>
      <c r="AG610" s="28"/>
      <c r="AH610" s="28"/>
      <c r="AI610" s="29"/>
      <c r="BC610" s="30"/>
      <c r="BD610" s="30"/>
      <c r="BE610" s="30"/>
      <c r="BF610" s="30"/>
      <c r="BG610" s="30"/>
      <c r="BH610" s="30"/>
      <c r="BI610" s="30"/>
      <c r="BJ610" s="30"/>
      <c r="BK610" s="30"/>
      <c r="BL610" s="30"/>
      <c r="BM610" s="30"/>
      <c r="BN610" s="30"/>
      <c r="BO610" s="30"/>
      <c r="BP610" s="30"/>
      <c r="BQ610" s="30"/>
    </row>
    <row r="611" spans="32:69" x14ac:dyDescent="0.25">
      <c r="AF611" s="28"/>
      <c r="AG611" s="28"/>
      <c r="AH611" s="28"/>
      <c r="AI611" s="29"/>
      <c r="BC611" s="30"/>
      <c r="BD611" s="30"/>
      <c r="BE611" s="30"/>
      <c r="BF611" s="30"/>
      <c r="BG611" s="30"/>
      <c r="BH611" s="30"/>
      <c r="BI611" s="30"/>
      <c r="BJ611" s="30"/>
      <c r="BK611" s="30"/>
      <c r="BL611" s="30"/>
      <c r="BM611" s="30"/>
      <c r="BN611" s="30"/>
      <c r="BO611" s="30"/>
      <c r="BP611" s="30"/>
      <c r="BQ611" s="30"/>
    </row>
    <row r="612" spans="32:69" x14ac:dyDescent="0.25">
      <c r="AF612" s="28"/>
      <c r="AG612" s="28"/>
      <c r="AH612" s="28"/>
      <c r="AI612" s="29"/>
      <c r="BC612" s="30"/>
      <c r="BD612" s="30"/>
      <c r="BE612" s="30"/>
      <c r="BF612" s="30"/>
      <c r="BG612" s="30"/>
      <c r="BH612" s="30"/>
      <c r="BI612" s="30"/>
      <c r="BJ612" s="30"/>
      <c r="BK612" s="30"/>
      <c r="BL612" s="30"/>
      <c r="BM612" s="30"/>
      <c r="BN612" s="30"/>
      <c r="BO612" s="30"/>
      <c r="BP612" s="30"/>
      <c r="BQ612" s="30"/>
    </row>
    <row r="613" spans="32:69" x14ac:dyDescent="0.25">
      <c r="AF613" s="28"/>
      <c r="AG613" s="28"/>
      <c r="AH613" s="28"/>
      <c r="AI613" s="29"/>
      <c r="BC613" s="30"/>
      <c r="BD613" s="30"/>
      <c r="BE613" s="30"/>
      <c r="BF613" s="30"/>
      <c r="BG613" s="30"/>
      <c r="BH613" s="30"/>
      <c r="BI613" s="30"/>
      <c r="BJ613" s="30"/>
      <c r="BK613" s="30"/>
      <c r="BL613" s="30"/>
      <c r="BM613" s="30"/>
      <c r="BN613" s="30"/>
      <c r="BO613" s="30"/>
      <c r="BP613" s="30"/>
      <c r="BQ613" s="30"/>
    </row>
    <row r="614" spans="32:69" x14ac:dyDescent="0.25">
      <c r="AF614" s="28"/>
      <c r="AG614" s="28"/>
      <c r="AH614" s="28"/>
      <c r="AI614" s="29"/>
      <c r="BC614" s="30"/>
      <c r="BD614" s="30"/>
      <c r="BE614" s="30"/>
      <c r="BF614" s="30"/>
      <c r="BG614" s="30"/>
      <c r="BH614" s="30"/>
      <c r="BI614" s="30"/>
      <c r="BJ614" s="30"/>
      <c r="BK614" s="30"/>
      <c r="BL614" s="30"/>
      <c r="BM614" s="30"/>
      <c r="BN614" s="30"/>
      <c r="BO614" s="30"/>
      <c r="BP614" s="30"/>
      <c r="BQ614" s="30"/>
    </row>
    <row r="615" spans="32:69" x14ac:dyDescent="0.25">
      <c r="AF615" s="28"/>
      <c r="AG615" s="28"/>
      <c r="AH615" s="28"/>
      <c r="AI615" s="29"/>
      <c r="BC615" s="30"/>
      <c r="BD615" s="30"/>
      <c r="BE615" s="30"/>
      <c r="BF615" s="30"/>
      <c r="BG615" s="30"/>
      <c r="BH615" s="30"/>
      <c r="BI615" s="30"/>
      <c r="BJ615" s="30"/>
      <c r="BK615" s="30"/>
      <c r="BL615" s="30"/>
      <c r="BM615" s="30"/>
      <c r="BN615" s="30"/>
      <c r="BO615" s="30"/>
      <c r="BP615" s="30"/>
      <c r="BQ615" s="30"/>
    </row>
    <row r="616" spans="32:69" x14ac:dyDescent="0.25">
      <c r="AF616" s="28"/>
      <c r="AG616" s="28"/>
      <c r="AH616" s="28"/>
      <c r="AI616" s="29"/>
      <c r="BC616" s="30"/>
      <c r="BD616" s="30"/>
      <c r="BE616" s="30"/>
      <c r="BF616" s="30"/>
      <c r="BG616" s="30"/>
      <c r="BH616" s="30"/>
      <c r="BI616" s="30"/>
      <c r="BJ616" s="30"/>
      <c r="BK616" s="30"/>
      <c r="BL616" s="30"/>
      <c r="BM616" s="30"/>
      <c r="BN616" s="30"/>
      <c r="BO616" s="30"/>
      <c r="BP616" s="30"/>
      <c r="BQ616" s="30"/>
    </row>
    <row r="617" spans="32:69" x14ac:dyDescent="0.25">
      <c r="AF617" s="28"/>
      <c r="AG617" s="28"/>
      <c r="AH617" s="28"/>
      <c r="AI617" s="29"/>
      <c r="BC617" s="30"/>
      <c r="BD617" s="30"/>
      <c r="BE617" s="30"/>
      <c r="BF617" s="30"/>
      <c r="BG617" s="30"/>
      <c r="BH617" s="30"/>
      <c r="BI617" s="30"/>
      <c r="BJ617" s="30"/>
      <c r="BK617" s="30"/>
      <c r="BL617" s="30"/>
      <c r="BM617" s="30"/>
      <c r="BN617" s="30"/>
      <c r="BO617" s="30"/>
      <c r="BP617" s="30"/>
      <c r="BQ617" s="30"/>
    </row>
    <row r="618" spans="32:69" x14ac:dyDescent="0.25">
      <c r="AF618" s="28"/>
      <c r="AG618" s="28"/>
      <c r="AH618" s="28"/>
      <c r="AI618" s="29"/>
      <c r="BC618" s="30"/>
      <c r="BD618" s="30"/>
      <c r="BE618" s="30"/>
      <c r="BF618" s="30"/>
      <c r="BG618" s="30"/>
      <c r="BH618" s="30"/>
      <c r="BI618" s="30"/>
      <c r="BJ618" s="30"/>
      <c r="BK618" s="30"/>
      <c r="BL618" s="30"/>
      <c r="BM618" s="30"/>
      <c r="BN618" s="30"/>
      <c r="BO618" s="30"/>
      <c r="BP618" s="30"/>
      <c r="BQ618" s="30"/>
    </row>
    <row r="619" spans="32:69" x14ac:dyDescent="0.25">
      <c r="AF619" s="28"/>
      <c r="AG619" s="28"/>
      <c r="AH619" s="28"/>
      <c r="AI619" s="29"/>
      <c r="BC619" s="30"/>
      <c r="BD619" s="30"/>
      <c r="BE619" s="30"/>
      <c r="BF619" s="30"/>
      <c r="BG619" s="30"/>
      <c r="BH619" s="30"/>
      <c r="BI619" s="30"/>
      <c r="BJ619" s="30"/>
      <c r="BK619" s="30"/>
      <c r="BL619" s="30"/>
      <c r="BM619" s="30"/>
      <c r="BN619" s="30"/>
      <c r="BO619" s="30"/>
      <c r="BP619" s="30"/>
      <c r="BQ619" s="30"/>
    </row>
    <row r="620" spans="32:69" x14ac:dyDescent="0.25">
      <c r="AF620" s="28"/>
      <c r="AG620" s="28"/>
      <c r="AH620" s="28"/>
      <c r="AI620" s="29"/>
      <c r="BC620" s="30"/>
      <c r="BD620" s="30"/>
      <c r="BE620" s="30"/>
      <c r="BF620" s="30"/>
      <c r="BG620" s="30"/>
      <c r="BH620" s="30"/>
      <c r="BI620" s="30"/>
      <c r="BJ620" s="30"/>
      <c r="BK620" s="30"/>
      <c r="BL620" s="30"/>
      <c r="BM620" s="30"/>
      <c r="BN620" s="30"/>
      <c r="BO620" s="30"/>
      <c r="BP620" s="30"/>
      <c r="BQ620" s="30"/>
    </row>
    <row r="621" spans="32:69" x14ac:dyDescent="0.25">
      <c r="AF621" s="28"/>
      <c r="AG621" s="28"/>
      <c r="AH621" s="28"/>
      <c r="AI621" s="29"/>
      <c r="BC621" s="30"/>
      <c r="BD621" s="30"/>
      <c r="BE621" s="30"/>
      <c r="BF621" s="30"/>
      <c r="BG621" s="30"/>
      <c r="BH621" s="30"/>
      <c r="BI621" s="30"/>
      <c r="BJ621" s="30"/>
      <c r="BK621" s="30"/>
      <c r="BL621" s="30"/>
      <c r="BM621" s="30"/>
      <c r="BN621" s="30"/>
      <c r="BO621" s="30"/>
      <c r="BP621" s="30"/>
      <c r="BQ621" s="30"/>
    </row>
    <row r="622" spans="32:69" x14ac:dyDescent="0.25">
      <c r="AF622" s="28"/>
      <c r="AG622" s="28"/>
      <c r="AH622" s="28"/>
      <c r="AI622" s="29"/>
      <c r="BC622" s="30"/>
      <c r="BD622" s="30"/>
      <c r="BE622" s="30"/>
      <c r="BF622" s="30"/>
      <c r="BG622" s="30"/>
      <c r="BH622" s="30"/>
      <c r="BI622" s="30"/>
      <c r="BJ622" s="30"/>
      <c r="BK622" s="30"/>
      <c r="BL622" s="30"/>
      <c r="BM622" s="30"/>
      <c r="BN622" s="30"/>
      <c r="BO622" s="30"/>
      <c r="BP622" s="30"/>
      <c r="BQ622" s="30"/>
    </row>
    <row r="623" spans="32:69" x14ac:dyDescent="0.25">
      <c r="AF623" s="28"/>
      <c r="AG623" s="28"/>
      <c r="AH623" s="28"/>
      <c r="AI623" s="29"/>
      <c r="BC623" s="30"/>
      <c r="BD623" s="30"/>
      <c r="BE623" s="30"/>
      <c r="BF623" s="30"/>
      <c r="BG623" s="30"/>
      <c r="BH623" s="30"/>
      <c r="BI623" s="30"/>
      <c r="BJ623" s="30"/>
      <c r="BK623" s="30"/>
      <c r="BL623" s="30"/>
      <c r="BM623" s="30"/>
      <c r="BN623" s="30"/>
      <c r="BO623" s="30"/>
      <c r="BP623" s="30"/>
      <c r="BQ623" s="30"/>
    </row>
    <row r="624" spans="32:69" x14ac:dyDescent="0.25">
      <c r="AF624" s="28"/>
      <c r="AG624" s="28"/>
      <c r="AH624" s="28"/>
      <c r="AI624" s="29"/>
      <c r="BC624" s="30"/>
      <c r="BD624" s="30"/>
      <c r="BE624" s="30"/>
      <c r="BF624" s="30"/>
      <c r="BG624" s="30"/>
      <c r="BH624" s="30"/>
      <c r="BI624" s="30"/>
      <c r="BJ624" s="30"/>
      <c r="BK624" s="30"/>
      <c r="BL624" s="30"/>
      <c r="BM624" s="30"/>
      <c r="BN624" s="30"/>
      <c r="BO624" s="30"/>
      <c r="BP624" s="30"/>
      <c r="BQ624" s="30"/>
    </row>
    <row r="625" spans="32:69" x14ac:dyDescent="0.25">
      <c r="AF625" s="28"/>
      <c r="AG625" s="28"/>
      <c r="AH625" s="28"/>
      <c r="AI625" s="29"/>
      <c r="BC625" s="30"/>
      <c r="BD625" s="30"/>
      <c r="BE625" s="30"/>
      <c r="BF625" s="30"/>
      <c r="BG625" s="30"/>
      <c r="BH625" s="30"/>
      <c r="BI625" s="30"/>
      <c r="BJ625" s="30"/>
      <c r="BK625" s="30"/>
      <c r="BL625" s="30"/>
      <c r="BM625" s="30"/>
      <c r="BN625" s="30"/>
      <c r="BO625" s="30"/>
      <c r="BP625" s="30"/>
      <c r="BQ625" s="30"/>
    </row>
    <row r="626" spans="32:69" x14ac:dyDescent="0.25">
      <c r="AF626" s="28"/>
      <c r="AG626" s="28"/>
      <c r="AH626" s="28"/>
      <c r="AI626" s="29"/>
      <c r="BC626" s="30"/>
      <c r="BD626" s="30"/>
      <c r="BE626" s="30"/>
      <c r="BF626" s="30"/>
      <c r="BG626" s="30"/>
      <c r="BH626" s="30"/>
      <c r="BI626" s="30"/>
      <c r="BJ626" s="30"/>
      <c r="BK626" s="30"/>
      <c r="BL626" s="30"/>
      <c r="BM626" s="30"/>
      <c r="BN626" s="30"/>
      <c r="BO626" s="30"/>
      <c r="BP626" s="30"/>
      <c r="BQ626" s="30"/>
    </row>
    <row r="627" spans="32:69" x14ac:dyDescent="0.25">
      <c r="AF627" s="28"/>
      <c r="AG627" s="28"/>
      <c r="AH627" s="28"/>
      <c r="AI627" s="29"/>
      <c r="BC627" s="30"/>
      <c r="BD627" s="30"/>
      <c r="BE627" s="30"/>
      <c r="BF627" s="30"/>
      <c r="BG627" s="30"/>
      <c r="BH627" s="30"/>
      <c r="BI627" s="30"/>
      <c r="BJ627" s="30"/>
      <c r="BK627" s="30"/>
      <c r="BL627" s="30"/>
      <c r="BM627" s="30"/>
      <c r="BN627" s="30"/>
      <c r="BO627" s="30"/>
      <c r="BP627" s="30"/>
      <c r="BQ627" s="30"/>
    </row>
    <row r="628" spans="32:69" x14ac:dyDescent="0.25">
      <c r="AF628" s="28"/>
      <c r="AG628" s="28"/>
      <c r="AH628" s="28"/>
      <c r="AI628" s="29"/>
      <c r="BC628" s="30"/>
      <c r="BD628" s="30"/>
      <c r="BE628" s="30"/>
      <c r="BF628" s="30"/>
      <c r="BG628" s="30"/>
      <c r="BH628" s="30"/>
      <c r="BI628" s="30"/>
      <c r="BJ628" s="30"/>
      <c r="BK628" s="30"/>
      <c r="BL628" s="30"/>
      <c r="BM628" s="30"/>
      <c r="BN628" s="30"/>
      <c r="BO628" s="30"/>
      <c r="BP628" s="30"/>
      <c r="BQ628" s="30"/>
    </row>
    <row r="629" spans="32:69" x14ac:dyDescent="0.25">
      <c r="AF629" s="28"/>
      <c r="AG629" s="28"/>
      <c r="AH629" s="28"/>
      <c r="AI629" s="29"/>
      <c r="BC629" s="30"/>
      <c r="BD629" s="30"/>
      <c r="BE629" s="30"/>
      <c r="BF629" s="30"/>
      <c r="BG629" s="30"/>
      <c r="BH629" s="30"/>
      <c r="BI629" s="30"/>
      <c r="BJ629" s="30"/>
      <c r="BK629" s="30"/>
      <c r="BL629" s="30"/>
      <c r="BM629" s="30"/>
      <c r="BN629" s="30"/>
      <c r="BO629" s="30"/>
      <c r="BP629" s="30"/>
      <c r="BQ629" s="30"/>
    </row>
    <row r="630" spans="32:69" x14ac:dyDescent="0.25">
      <c r="AF630" s="28"/>
      <c r="AG630" s="28"/>
      <c r="AH630" s="28"/>
      <c r="AI630" s="29"/>
      <c r="BC630" s="30"/>
      <c r="BD630" s="30"/>
      <c r="BE630" s="30"/>
      <c r="BF630" s="30"/>
      <c r="BG630" s="30"/>
      <c r="BH630" s="30"/>
      <c r="BI630" s="30"/>
      <c r="BJ630" s="30"/>
      <c r="BK630" s="30"/>
      <c r="BL630" s="30"/>
      <c r="BM630" s="30"/>
      <c r="BN630" s="30"/>
      <c r="BO630" s="30"/>
      <c r="BP630" s="30"/>
      <c r="BQ630" s="30"/>
    </row>
    <row r="631" spans="32:69" x14ac:dyDescent="0.25">
      <c r="AF631" s="28"/>
      <c r="AG631" s="28"/>
      <c r="AH631" s="28"/>
      <c r="AI631" s="29"/>
      <c r="BC631" s="30"/>
      <c r="BD631" s="30"/>
      <c r="BE631" s="30"/>
      <c r="BF631" s="30"/>
      <c r="BG631" s="30"/>
      <c r="BH631" s="30"/>
      <c r="BI631" s="30"/>
      <c r="BJ631" s="30"/>
      <c r="BK631" s="30"/>
      <c r="BL631" s="30"/>
      <c r="BM631" s="30"/>
      <c r="BN631" s="30"/>
      <c r="BO631" s="30"/>
      <c r="BP631" s="30"/>
      <c r="BQ631" s="30"/>
    </row>
    <row r="632" spans="32:69" x14ac:dyDescent="0.25">
      <c r="AF632" s="28"/>
      <c r="AG632" s="28"/>
      <c r="AH632" s="28"/>
      <c r="AI632" s="29"/>
      <c r="BC632" s="30"/>
      <c r="BD632" s="30"/>
      <c r="BE632" s="30"/>
      <c r="BF632" s="30"/>
      <c r="BG632" s="30"/>
      <c r="BH632" s="30"/>
      <c r="BI632" s="30"/>
      <c r="BJ632" s="30"/>
      <c r="BK632" s="30"/>
      <c r="BL632" s="30"/>
      <c r="BM632" s="30"/>
      <c r="BN632" s="30"/>
      <c r="BO632" s="30"/>
      <c r="BP632" s="30"/>
      <c r="BQ632" s="30"/>
    </row>
    <row r="633" spans="32:69" x14ac:dyDescent="0.25">
      <c r="AF633" s="28"/>
      <c r="AG633" s="28"/>
      <c r="AH633" s="28"/>
      <c r="AI633" s="29"/>
      <c r="BC633" s="30"/>
      <c r="BD633" s="30"/>
      <c r="BE633" s="30"/>
      <c r="BF633" s="30"/>
      <c r="BG633" s="30"/>
      <c r="BH633" s="30"/>
      <c r="BI633" s="30"/>
      <c r="BJ633" s="30"/>
      <c r="BK633" s="30"/>
      <c r="BL633" s="30"/>
      <c r="BM633" s="30"/>
      <c r="BN633" s="30"/>
      <c r="BO633" s="30"/>
      <c r="BP633" s="30"/>
      <c r="BQ633" s="30"/>
    </row>
    <row r="634" spans="32:69" x14ac:dyDescent="0.25">
      <c r="AF634" s="28"/>
      <c r="AG634" s="28"/>
      <c r="AH634" s="28"/>
      <c r="AI634" s="29"/>
      <c r="BC634" s="30"/>
      <c r="BD634" s="30"/>
      <c r="BE634" s="30"/>
      <c r="BF634" s="30"/>
      <c r="BG634" s="30"/>
      <c r="BH634" s="30"/>
      <c r="BI634" s="30"/>
      <c r="BJ634" s="30"/>
      <c r="BK634" s="30"/>
      <c r="BL634" s="30"/>
      <c r="BM634" s="30"/>
      <c r="BN634" s="30"/>
      <c r="BO634" s="30"/>
      <c r="BP634" s="30"/>
      <c r="BQ634" s="30"/>
    </row>
    <row r="635" spans="32:69" x14ac:dyDescent="0.25">
      <c r="AF635" s="28"/>
      <c r="AG635" s="28"/>
      <c r="AH635" s="28"/>
      <c r="AI635" s="29"/>
      <c r="BC635" s="30"/>
      <c r="BD635" s="30"/>
      <c r="BE635" s="30"/>
      <c r="BF635" s="30"/>
      <c r="BG635" s="30"/>
      <c r="BH635" s="30"/>
      <c r="BI635" s="30"/>
      <c r="BJ635" s="30"/>
      <c r="BK635" s="30"/>
      <c r="BL635" s="30"/>
      <c r="BM635" s="30"/>
      <c r="BN635" s="30"/>
      <c r="BO635" s="30"/>
      <c r="BP635" s="30"/>
      <c r="BQ635" s="30"/>
    </row>
    <row r="636" spans="32:69" x14ac:dyDescent="0.25">
      <c r="AF636" s="28"/>
      <c r="AG636" s="28"/>
      <c r="AH636" s="28"/>
      <c r="AI636" s="29"/>
      <c r="BC636" s="30"/>
      <c r="BD636" s="30"/>
      <c r="BE636" s="30"/>
      <c r="BF636" s="30"/>
      <c r="BG636" s="30"/>
      <c r="BH636" s="30"/>
      <c r="BI636" s="30"/>
      <c r="BJ636" s="30"/>
      <c r="BK636" s="30"/>
      <c r="BL636" s="30"/>
      <c r="BM636" s="30"/>
      <c r="BN636" s="30"/>
      <c r="BO636" s="30"/>
      <c r="BP636" s="30"/>
      <c r="BQ636" s="30"/>
    </row>
    <row r="637" spans="32:69" x14ac:dyDescent="0.25">
      <c r="AF637" s="28"/>
      <c r="AG637" s="28"/>
      <c r="AH637" s="28"/>
      <c r="AI637" s="29"/>
      <c r="BC637" s="30"/>
      <c r="BD637" s="30"/>
      <c r="BE637" s="30"/>
      <c r="BF637" s="30"/>
      <c r="BG637" s="30"/>
      <c r="BH637" s="30"/>
      <c r="BI637" s="30"/>
      <c r="BJ637" s="30"/>
      <c r="BK637" s="30"/>
      <c r="BL637" s="30"/>
      <c r="BM637" s="30"/>
      <c r="BN637" s="30"/>
      <c r="BO637" s="30"/>
      <c r="BP637" s="30"/>
      <c r="BQ637" s="30"/>
    </row>
    <row r="638" spans="32:69" x14ac:dyDescent="0.25">
      <c r="AF638" s="28"/>
      <c r="AG638" s="28"/>
      <c r="AH638" s="28"/>
      <c r="AI638" s="29"/>
      <c r="BC638" s="30"/>
      <c r="BD638" s="30"/>
      <c r="BE638" s="30"/>
      <c r="BF638" s="30"/>
      <c r="BG638" s="30"/>
      <c r="BH638" s="30"/>
      <c r="BI638" s="30"/>
      <c r="BJ638" s="30"/>
      <c r="BK638" s="30"/>
      <c r="BL638" s="30"/>
      <c r="BM638" s="30"/>
      <c r="BN638" s="30"/>
      <c r="BO638" s="30"/>
      <c r="BP638" s="30"/>
      <c r="BQ638" s="30"/>
    </row>
    <row r="639" spans="32:69" x14ac:dyDescent="0.25">
      <c r="AF639" s="28"/>
      <c r="AG639" s="28"/>
      <c r="AH639" s="28"/>
      <c r="AI639" s="29"/>
      <c r="BC639" s="30"/>
      <c r="BD639" s="30"/>
      <c r="BE639" s="30"/>
      <c r="BF639" s="30"/>
      <c r="BG639" s="30"/>
      <c r="BH639" s="30"/>
      <c r="BI639" s="30"/>
      <c r="BJ639" s="30"/>
      <c r="BK639" s="30"/>
      <c r="BL639" s="30"/>
      <c r="BM639" s="30"/>
      <c r="BN639" s="30"/>
      <c r="BO639" s="30"/>
      <c r="BP639" s="30"/>
      <c r="BQ639" s="30"/>
    </row>
    <row r="640" spans="32:69" x14ac:dyDescent="0.25">
      <c r="AF640" s="28"/>
      <c r="AG640" s="28"/>
      <c r="AH640" s="28"/>
      <c r="AI640" s="29"/>
      <c r="BC640" s="30"/>
      <c r="BD640" s="30"/>
      <c r="BE640" s="30"/>
      <c r="BF640" s="30"/>
      <c r="BG640" s="30"/>
      <c r="BH640" s="30"/>
      <c r="BI640" s="30"/>
      <c r="BJ640" s="30"/>
      <c r="BK640" s="30"/>
      <c r="BL640" s="30"/>
      <c r="BM640" s="30"/>
      <c r="BN640" s="30"/>
      <c r="BO640" s="30"/>
      <c r="BP640" s="30"/>
      <c r="BQ640" s="30"/>
    </row>
    <row r="641" spans="32:69" x14ac:dyDescent="0.25">
      <c r="AF641" s="28"/>
      <c r="AG641" s="28"/>
      <c r="AH641" s="28"/>
      <c r="AI641" s="29"/>
      <c r="BC641" s="30"/>
      <c r="BD641" s="30"/>
      <c r="BE641" s="30"/>
      <c r="BF641" s="30"/>
      <c r="BG641" s="30"/>
      <c r="BH641" s="30"/>
      <c r="BI641" s="30"/>
      <c r="BJ641" s="30"/>
      <c r="BK641" s="30"/>
      <c r="BL641" s="30"/>
      <c r="BM641" s="30"/>
      <c r="BN641" s="30"/>
      <c r="BO641" s="30"/>
      <c r="BP641" s="30"/>
      <c r="BQ641" s="30"/>
    </row>
    <row r="642" spans="32:69" x14ac:dyDescent="0.25">
      <c r="AF642" s="28"/>
      <c r="AG642" s="28"/>
      <c r="AH642" s="28"/>
      <c r="AI642" s="29"/>
      <c r="BC642" s="30"/>
      <c r="BD642" s="30"/>
      <c r="BE642" s="30"/>
      <c r="BF642" s="30"/>
      <c r="BG642" s="30"/>
      <c r="BH642" s="30"/>
      <c r="BI642" s="30"/>
      <c r="BJ642" s="30"/>
      <c r="BK642" s="30"/>
      <c r="BL642" s="30"/>
      <c r="BM642" s="30"/>
      <c r="BN642" s="30"/>
      <c r="BO642" s="30"/>
      <c r="BP642" s="30"/>
      <c r="BQ642" s="30"/>
    </row>
    <row r="643" spans="32:69" x14ac:dyDescent="0.25">
      <c r="AF643" s="28"/>
      <c r="AG643" s="28"/>
      <c r="AH643" s="28"/>
      <c r="AI643" s="29"/>
      <c r="BC643" s="30"/>
      <c r="BD643" s="30"/>
      <c r="BE643" s="30"/>
      <c r="BF643" s="30"/>
      <c r="BG643" s="30"/>
      <c r="BH643" s="30"/>
      <c r="BI643" s="30"/>
      <c r="BJ643" s="30"/>
      <c r="BK643" s="30"/>
      <c r="BL643" s="30"/>
      <c r="BM643" s="30"/>
      <c r="BN643" s="30"/>
      <c r="BO643" s="30"/>
      <c r="BP643" s="30"/>
      <c r="BQ643" s="30"/>
    </row>
    <row r="644" spans="32:69" x14ac:dyDescent="0.25">
      <c r="AF644" s="28"/>
      <c r="AG644" s="28"/>
      <c r="AH644" s="28"/>
      <c r="AI644" s="29"/>
      <c r="BC644" s="30"/>
      <c r="BD644" s="30"/>
      <c r="BE644" s="30"/>
      <c r="BF644" s="30"/>
      <c r="BG644" s="30"/>
      <c r="BH644" s="30"/>
      <c r="BI644" s="30"/>
      <c r="BJ644" s="30"/>
      <c r="BK644" s="30"/>
      <c r="BL644" s="30"/>
      <c r="BM644" s="30"/>
      <c r="BN644" s="30"/>
      <c r="BO644" s="30"/>
      <c r="BP644" s="30"/>
      <c r="BQ644" s="30"/>
    </row>
    <row r="645" spans="32:69" x14ac:dyDescent="0.25">
      <c r="AF645" s="28"/>
      <c r="AG645" s="28"/>
      <c r="AH645" s="28"/>
      <c r="AI645" s="29"/>
      <c r="BC645" s="30"/>
      <c r="BD645" s="30"/>
      <c r="BE645" s="30"/>
      <c r="BF645" s="30"/>
      <c r="BG645" s="30"/>
      <c r="BH645" s="30"/>
      <c r="BI645" s="30"/>
      <c r="BJ645" s="30"/>
      <c r="BK645" s="30"/>
      <c r="BL645" s="30"/>
      <c r="BM645" s="30"/>
      <c r="BN645" s="30"/>
      <c r="BO645" s="30"/>
      <c r="BP645" s="30"/>
      <c r="BQ645" s="30"/>
    </row>
    <row r="646" spans="32:69" x14ac:dyDescent="0.25">
      <c r="AF646" s="28"/>
      <c r="AG646" s="28"/>
      <c r="AH646" s="28"/>
      <c r="AI646" s="29"/>
      <c r="BC646" s="30"/>
      <c r="BD646" s="30"/>
      <c r="BE646" s="30"/>
      <c r="BF646" s="30"/>
      <c r="BG646" s="30"/>
      <c r="BH646" s="30"/>
      <c r="BI646" s="30"/>
      <c r="BJ646" s="30"/>
      <c r="BK646" s="30"/>
      <c r="BL646" s="30"/>
      <c r="BM646" s="30"/>
      <c r="BN646" s="30"/>
      <c r="BO646" s="30"/>
      <c r="BP646" s="30"/>
      <c r="BQ646" s="30"/>
    </row>
    <row r="647" spans="32:69" x14ac:dyDescent="0.25">
      <c r="AF647" s="28"/>
      <c r="AG647" s="28"/>
      <c r="AH647" s="28"/>
      <c r="AI647" s="29"/>
      <c r="BC647" s="30"/>
      <c r="BD647" s="30"/>
      <c r="BE647" s="30"/>
      <c r="BF647" s="30"/>
      <c r="BG647" s="30"/>
      <c r="BH647" s="30"/>
      <c r="BI647" s="30"/>
      <c r="BJ647" s="30"/>
      <c r="BK647" s="30"/>
      <c r="BL647" s="30"/>
      <c r="BM647" s="30"/>
      <c r="BN647" s="30"/>
      <c r="BO647" s="30"/>
      <c r="BP647" s="30"/>
      <c r="BQ647" s="30"/>
    </row>
    <row r="648" spans="32:69" x14ac:dyDescent="0.25">
      <c r="AF648" s="28"/>
      <c r="AG648" s="28"/>
      <c r="AH648" s="28"/>
      <c r="AI648" s="29"/>
      <c r="BC648" s="30"/>
      <c r="BD648" s="30"/>
      <c r="BE648" s="30"/>
      <c r="BF648" s="30"/>
      <c r="BG648" s="30"/>
      <c r="BH648" s="30"/>
      <c r="BI648" s="30"/>
      <c r="BJ648" s="30"/>
      <c r="BK648" s="30"/>
      <c r="BL648" s="30"/>
      <c r="BM648" s="30"/>
      <c r="BN648" s="30"/>
      <c r="BO648" s="30"/>
      <c r="BP648" s="30"/>
      <c r="BQ648" s="30"/>
    </row>
    <row r="649" spans="32:69" x14ac:dyDescent="0.25">
      <c r="AF649" s="28"/>
      <c r="AG649" s="28"/>
      <c r="AH649" s="28"/>
      <c r="AI649" s="29"/>
      <c r="BC649" s="30"/>
      <c r="BD649" s="30"/>
      <c r="BE649" s="30"/>
      <c r="BF649" s="30"/>
      <c r="BG649" s="30"/>
      <c r="BH649" s="30"/>
      <c r="BI649" s="30"/>
      <c r="BJ649" s="30"/>
      <c r="BK649" s="30"/>
      <c r="BL649" s="30"/>
      <c r="BM649" s="30"/>
      <c r="BN649" s="30"/>
      <c r="BO649" s="30"/>
      <c r="BP649" s="30"/>
      <c r="BQ649" s="30"/>
    </row>
    <row r="650" spans="32:69" x14ac:dyDescent="0.25">
      <c r="AF650" s="28"/>
      <c r="AG650" s="28"/>
      <c r="AH650" s="28"/>
      <c r="AI650" s="29"/>
      <c r="BC650" s="30"/>
      <c r="BD650" s="30"/>
      <c r="BE650" s="30"/>
      <c r="BF650" s="30"/>
      <c r="BG650" s="30"/>
      <c r="BH650" s="30"/>
      <c r="BI650" s="30"/>
      <c r="BJ650" s="30"/>
      <c r="BK650" s="30"/>
      <c r="BL650" s="30"/>
      <c r="BM650" s="30"/>
      <c r="BN650" s="30"/>
      <c r="BO650" s="30"/>
      <c r="BP650" s="30"/>
      <c r="BQ650" s="30"/>
    </row>
    <row r="651" spans="32:69" x14ac:dyDescent="0.25">
      <c r="AF651" s="28"/>
      <c r="AG651" s="28"/>
      <c r="AH651" s="28"/>
      <c r="AI651" s="29"/>
      <c r="BC651" s="30"/>
      <c r="BD651" s="30"/>
      <c r="BE651" s="30"/>
      <c r="BF651" s="30"/>
      <c r="BG651" s="30"/>
      <c r="BH651" s="30"/>
      <c r="BI651" s="30"/>
      <c r="BJ651" s="30"/>
      <c r="BK651" s="30"/>
      <c r="BL651" s="30"/>
      <c r="BM651" s="30"/>
      <c r="BN651" s="30"/>
      <c r="BO651" s="30"/>
      <c r="BP651" s="30"/>
      <c r="BQ651" s="30"/>
    </row>
    <row r="652" spans="32:69" x14ac:dyDescent="0.25">
      <c r="AF652" s="28"/>
      <c r="AG652" s="28"/>
      <c r="AH652" s="28"/>
      <c r="AI652" s="29"/>
      <c r="BC652" s="30"/>
      <c r="BD652" s="30"/>
      <c r="BE652" s="30"/>
      <c r="BF652" s="30"/>
      <c r="BG652" s="30"/>
      <c r="BH652" s="30"/>
      <c r="BI652" s="30"/>
      <c r="BJ652" s="30"/>
      <c r="BK652" s="30"/>
      <c r="BL652" s="30"/>
      <c r="BM652" s="30"/>
      <c r="BN652" s="30"/>
      <c r="BO652" s="30"/>
      <c r="BP652" s="30"/>
      <c r="BQ652" s="30"/>
    </row>
    <row r="653" spans="32:69" x14ac:dyDescent="0.25">
      <c r="AF653" s="28"/>
      <c r="AG653" s="28"/>
      <c r="AH653" s="28"/>
      <c r="AI653" s="29"/>
      <c r="BC653" s="30"/>
      <c r="BD653" s="30"/>
      <c r="BE653" s="30"/>
      <c r="BF653" s="30"/>
      <c r="BG653" s="30"/>
      <c r="BH653" s="30"/>
      <c r="BI653" s="30"/>
      <c r="BJ653" s="30"/>
      <c r="BK653" s="30"/>
      <c r="BL653" s="30"/>
      <c r="BM653" s="30"/>
      <c r="BN653" s="30"/>
      <c r="BO653" s="30"/>
      <c r="BP653" s="30"/>
      <c r="BQ653" s="30"/>
    </row>
    <row r="654" spans="32:69" x14ac:dyDescent="0.25">
      <c r="AF654" s="28"/>
      <c r="AG654" s="28"/>
      <c r="AH654" s="28"/>
      <c r="AI654" s="29"/>
      <c r="BC654" s="30"/>
      <c r="BD654" s="30"/>
      <c r="BE654" s="30"/>
      <c r="BF654" s="30"/>
      <c r="BG654" s="30"/>
      <c r="BH654" s="30"/>
      <c r="BI654" s="30"/>
      <c r="BJ654" s="30"/>
      <c r="BK654" s="30"/>
      <c r="BL654" s="30"/>
      <c r="BM654" s="30"/>
      <c r="BN654" s="30"/>
      <c r="BO654" s="30"/>
      <c r="BP654" s="30"/>
      <c r="BQ654" s="30"/>
    </row>
    <row r="655" spans="32:69" x14ac:dyDescent="0.25">
      <c r="AF655" s="28"/>
      <c r="AG655" s="28"/>
      <c r="AH655" s="28"/>
      <c r="AI655" s="29"/>
      <c r="BC655" s="30"/>
      <c r="BD655" s="30"/>
      <c r="BE655" s="30"/>
      <c r="BF655" s="30"/>
      <c r="BG655" s="30"/>
      <c r="BH655" s="30"/>
      <c r="BI655" s="30"/>
      <c r="BJ655" s="30"/>
      <c r="BK655" s="30"/>
      <c r="BL655" s="30"/>
      <c r="BM655" s="30"/>
      <c r="BN655" s="30"/>
      <c r="BO655" s="30"/>
      <c r="BP655" s="30"/>
      <c r="BQ655" s="30"/>
    </row>
    <row r="656" spans="32:69" x14ac:dyDescent="0.25">
      <c r="AF656" s="28"/>
      <c r="AG656" s="28"/>
      <c r="AH656" s="28"/>
      <c r="AI656" s="29"/>
      <c r="BC656" s="30"/>
      <c r="BD656" s="30"/>
      <c r="BE656" s="30"/>
      <c r="BF656" s="30"/>
      <c r="BG656" s="30"/>
      <c r="BH656" s="30"/>
      <c r="BI656" s="30"/>
      <c r="BJ656" s="30"/>
      <c r="BK656" s="30"/>
      <c r="BL656" s="30"/>
      <c r="BM656" s="30"/>
      <c r="BN656" s="30"/>
      <c r="BO656" s="30"/>
      <c r="BP656" s="30"/>
      <c r="BQ656" s="30"/>
    </row>
    <row r="657" spans="32:69" x14ac:dyDescent="0.25">
      <c r="AF657" s="28"/>
      <c r="AG657" s="28"/>
      <c r="AH657" s="28"/>
      <c r="AI657" s="29"/>
      <c r="BC657" s="30"/>
      <c r="BD657" s="30"/>
      <c r="BE657" s="30"/>
      <c r="BF657" s="30"/>
      <c r="BG657" s="30"/>
      <c r="BH657" s="30"/>
      <c r="BI657" s="30"/>
      <c r="BJ657" s="30"/>
      <c r="BK657" s="30"/>
      <c r="BL657" s="30"/>
      <c r="BM657" s="30"/>
      <c r="BN657" s="30"/>
      <c r="BO657" s="30"/>
      <c r="BP657" s="30"/>
      <c r="BQ657" s="30"/>
    </row>
    <row r="658" spans="32:69" x14ac:dyDescent="0.25">
      <c r="AF658" s="28"/>
      <c r="AG658" s="28"/>
      <c r="AH658" s="28"/>
      <c r="AI658" s="29"/>
      <c r="BC658" s="30"/>
      <c r="BD658" s="30"/>
      <c r="BE658" s="30"/>
      <c r="BF658" s="30"/>
      <c r="BG658" s="30"/>
      <c r="BH658" s="30"/>
      <c r="BI658" s="30"/>
      <c r="BJ658" s="30"/>
      <c r="BK658" s="30"/>
      <c r="BL658" s="30"/>
      <c r="BM658" s="30"/>
      <c r="BN658" s="30"/>
      <c r="BO658" s="30"/>
      <c r="BP658" s="30"/>
      <c r="BQ658" s="30"/>
    </row>
    <row r="659" spans="32:69" x14ac:dyDescent="0.25">
      <c r="AF659" s="28"/>
      <c r="AG659" s="28"/>
      <c r="AH659" s="28"/>
      <c r="AI659" s="29"/>
      <c r="BC659" s="30"/>
      <c r="BD659" s="30"/>
      <c r="BE659" s="30"/>
      <c r="BF659" s="30"/>
      <c r="BG659" s="30"/>
      <c r="BH659" s="30"/>
      <c r="BI659" s="30"/>
      <c r="BJ659" s="30"/>
      <c r="BK659" s="30"/>
      <c r="BL659" s="30"/>
      <c r="BM659" s="30"/>
      <c r="BN659" s="30"/>
      <c r="BO659" s="30"/>
      <c r="BP659" s="30"/>
      <c r="BQ659" s="30"/>
    </row>
    <row r="660" spans="32:69" x14ac:dyDescent="0.25">
      <c r="AF660" s="28"/>
      <c r="AG660" s="28"/>
      <c r="AH660" s="28"/>
      <c r="AI660" s="29"/>
      <c r="BC660" s="30"/>
      <c r="BD660" s="30"/>
      <c r="BE660" s="30"/>
      <c r="BF660" s="30"/>
      <c r="BG660" s="30"/>
      <c r="BH660" s="30"/>
      <c r="BI660" s="30"/>
      <c r="BJ660" s="30"/>
      <c r="BK660" s="30"/>
      <c r="BL660" s="30"/>
      <c r="BM660" s="30"/>
      <c r="BN660" s="30"/>
      <c r="BO660" s="30"/>
      <c r="BP660" s="30"/>
      <c r="BQ660" s="30"/>
    </row>
    <row r="661" spans="32:69" x14ac:dyDescent="0.25">
      <c r="AF661" s="28"/>
      <c r="AG661" s="28"/>
      <c r="AH661" s="28"/>
      <c r="AI661" s="29"/>
      <c r="BC661" s="30"/>
      <c r="BD661" s="30"/>
      <c r="BE661" s="30"/>
      <c r="BF661" s="30"/>
      <c r="BG661" s="30"/>
      <c r="BH661" s="30"/>
      <c r="BI661" s="30"/>
      <c r="BJ661" s="30"/>
      <c r="BK661" s="30"/>
      <c r="BL661" s="30"/>
      <c r="BM661" s="30"/>
      <c r="BN661" s="30"/>
      <c r="BO661" s="30"/>
      <c r="BP661" s="30"/>
      <c r="BQ661" s="30"/>
    </row>
    <row r="662" spans="32:69" x14ac:dyDescent="0.25">
      <c r="AF662" s="28"/>
      <c r="AG662" s="28"/>
      <c r="AH662" s="28"/>
      <c r="AI662" s="29"/>
      <c r="BC662" s="30"/>
      <c r="BD662" s="30"/>
      <c r="BE662" s="30"/>
      <c r="BF662" s="30"/>
      <c r="BG662" s="30"/>
      <c r="BH662" s="30"/>
      <c r="BI662" s="30"/>
      <c r="BJ662" s="30"/>
      <c r="BK662" s="30"/>
      <c r="BL662" s="30"/>
      <c r="BM662" s="30"/>
      <c r="BN662" s="30"/>
      <c r="BO662" s="30"/>
      <c r="BP662" s="30"/>
      <c r="BQ662" s="30"/>
    </row>
    <row r="663" spans="32:69" x14ac:dyDescent="0.25">
      <c r="AF663" s="28"/>
      <c r="AG663" s="28"/>
      <c r="AH663" s="28"/>
      <c r="AI663" s="29"/>
      <c r="BC663" s="30"/>
      <c r="BD663" s="30"/>
      <c r="BE663" s="30"/>
      <c r="BF663" s="30"/>
      <c r="BG663" s="30"/>
      <c r="BH663" s="30"/>
      <c r="BI663" s="30"/>
      <c r="BJ663" s="30"/>
      <c r="BK663" s="30"/>
      <c r="BL663" s="30"/>
      <c r="BM663" s="30"/>
      <c r="BN663" s="30"/>
      <c r="BO663" s="30"/>
      <c r="BP663" s="30"/>
      <c r="BQ663" s="30"/>
    </row>
    <row r="664" spans="32:69" x14ac:dyDescent="0.25">
      <c r="AF664" s="28"/>
      <c r="AG664" s="28"/>
      <c r="AH664" s="28"/>
      <c r="AI664" s="29"/>
      <c r="BC664" s="30"/>
      <c r="BD664" s="30"/>
      <c r="BE664" s="30"/>
      <c r="BF664" s="30"/>
      <c r="BG664" s="30"/>
      <c r="BH664" s="30"/>
      <c r="BI664" s="30"/>
      <c r="BJ664" s="30"/>
      <c r="BK664" s="30"/>
      <c r="BL664" s="30"/>
      <c r="BM664" s="30"/>
      <c r="BN664" s="30"/>
      <c r="BO664" s="30"/>
      <c r="BP664" s="30"/>
      <c r="BQ664" s="30"/>
    </row>
    <row r="665" spans="32:69" x14ac:dyDescent="0.25">
      <c r="AF665" s="28"/>
      <c r="AG665" s="28"/>
      <c r="AH665" s="28"/>
      <c r="AI665" s="29"/>
      <c r="BC665" s="30"/>
      <c r="BD665" s="30"/>
      <c r="BE665" s="30"/>
      <c r="BF665" s="30"/>
      <c r="BG665" s="30"/>
      <c r="BH665" s="30"/>
      <c r="BI665" s="30"/>
      <c r="BJ665" s="30"/>
      <c r="BK665" s="30"/>
      <c r="BL665" s="30"/>
      <c r="BM665" s="30"/>
      <c r="BN665" s="30"/>
      <c r="BO665" s="30"/>
      <c r="BP665" s="30"/>
      <c r="BQ665" s="30"/>
    </row>
    <row r="666" spans="32:69" x14ac:dyDescent="0.25">
      <c r="AF666" s="28"/>
      <c r="AG666" s="28"/>
      <c r="AH666" s="28"/>
      <c r="AI666" s="29"/>
      <c r="BC666" s="30"/>
      <c r="BD666" s="30"/>
      <c r="BE666" s="30"/>
      <c r="BF666" s="30"/>
      <c r="BG666" s="30"/>
      <c r="BH666" s="30"/>
      <c r="BI666" s="30"/>
      <c r="BJ666" s="30"/>
      <c r="BK666" s="30"/>
      <c r="BL666" s="30"/>
      <c r="BM666" s="30"/>
      <c r="BN666" s="30"/>
      <c r="BO666" s="30"/>
      <c r="BP666" s="30"/>
      <c r="BQ666" s="30"/>
    </row>
    <row r="667" spans="32:69" x14ac:dyDescent="0.25">
      <c r="AF667" s="28"/>
      <c r="AG667" s="28"/>
      <c r="AH667" s="28"/>
      <c r="AI667" s="29"/>
      <c r="BC667" s="30"/>
      <c r="BD667" s="30"/>
      <c r="BE667" s="30"/>
      <c r="BF667" s="30"/>
      <c r="BG667" s="30"/>
      <c r="BH667" s="30"/>
      <c r="BI667" s="30"/>
      <c r="BJ667" s="30"/>
      <c r="BK667" s="30"/>
      <c r="BL667" s="30"/>
      <c r="BM667" s="30"/>
      <c r="BN667" s="30"/>
      <c r="BO667" s="30"/>
      <c r="BP667" s="30"/>
      <c r="BQ667" s="30"/>
    </row>
    <row r="668" spans="32:69" x14ac:dyDescent="0.25">
      <c r="AF668" s="28"/>
      <c r="AG668" s="28"/>
      <c r="AH668" s="28"/>
      <c r="AI668" s="29"/>
      <c r="BC668" s="30"/>
      <c r="BD668" s="30"/>
      <c r="BE668" s="30"/>
      <c r="BF668" s="30"/>
      <c r="BG668" s="30"/>
      <c r="BH668" s="30"/>
      <c r="BI668" s="30"/>
      <c r="BJ668" s="30"/>
      <c r="BK668" s="30"/>
      <c r="BL668" s="30"/>
      <c r="BM668" s="30"/>
      <c r="BN668" s="30"/>
      <c r="BO668" s="30"/>
      <c r="BP668" s="30"/>
      <c r="BQ668" s="30"/>
    </row>
    <row r="669" spans="32:69" x14ac:dyDescent="0.25">
      <c r="AF669" s="28"/>
      <c r="AG669" s="28"/>
      <c r="AH669" s="28"/>
      <c r="AI669" s="29"/>
      <c r="BC669" s="30"/>
      <c r="BD669" s="30"/>
      <c r="BE669" s="30"/>
      <c r="BF669" s="30"/>
      <c r="BG669" s="30"/>
      <c r="BH669" s="30"/>
      <c r="BI669" s="30"/>
      <c r="BJ669" s="30"/>
      <c r="BK669" s="30"/>
      <c r="BL669" s="30"/>
      <c r="BM669" s="30"/>
      <c r="BN669" s="30"/>
      <c r="BO669" s="30"/>
      <c r="BP669" s="30"/>
      <c r="BQ669" s="30"/>
    </row>
    <row r="670" spans="32:69" x14ac:dyDescent="0.25">
      <c r="AF670" s="28"/>
      <c r="AG670" s="28"/>
      <c r="AH670" s="28"/>
      <c r="AI670" s="29"/>
      <c r="BC670" s="30"/>
      <c r="BD670" s="30"/>
      <c r="BE670" s="30"/>
      <c r="BF670" s="30"/>
      <c r="BG670" s="30"/>
      <c r="BH670" s="30"/>
      <c r="BI670" s="30"/>
      <c r="BJ670" s="30"/>
      <c r="BK670" s="30"/>
      <c r="BL670" s="30"/>
      <c r="BM670" s="30"/>
      <c r="BN670" s="30"/>
      <c r="BO670" s="30"/>
      <c r="BP670" s="30"/>
      <c r="BQ670" s="30"/>
    </row>
    <row r="671" spans="32:69" x14ac:dyDescent="0.25">
      <c r="AF671" s="28"/>
      <c r="AG671" s="28"/>
      <c r="AH671" s="28"/>
      <c r="AI671" s="29"/>
      <c r="BC671" s="30"/>
      <c r="BD671" s="30"/>
      <c r="BE671" s="30"/>
      <c r="BF671" s="30"/>
      <c r="BG671" s="30"/>
      <c r="BH671" s="30"/>
      <c r="BI671" s="30"/>
      <c r="BJ671" s="30"/>
      <c r="BK671" s="30"/>
      <c r="BL671" s="30"/>
      <c r="BM671" s="30"/>
      <c r="BN671" s="30"/>
      <c r="BO671" s="30"/>
      <c r="BP671" s="30"/>
      <c r="BQ671" s="30"/>
    </row>
    <row r="672" spans="32:69" x14ac:dyDescent="0.25">
      <c r="AF672" s="28"/>
      <c r="AG672" s="28"/>
      <c r="AH672" s="28"/>
      <c r="AI672" s="29"/>
      <c r="BC672" s="30"/>
      <c r="BD672" s="30"/>
      <c r="BE672" s="30"/>
      <c r="BF672" s="30"/>
      <c r="BG672" s="30"/>
      <c r="BH672" s="30"/>
      <c r="BI672" s="30"/>
      <c r="BJ672" s="30"/>
      <c r="BK672" s="30"/>
      <c r="BL672" s="30"/>
      <c r="BM672" s="30"/>
      <c r="BN672" s="30"/>
      <c r="BO672" s="30"/>
      <c r="BP672" s="30"/>
      <c r="BQ672" s="30"/>
    </row>
    <row r="673" spans="32:69" x14ac:dyDescent="0.25">
      <c r="AF673" s="28"/>
      <c r="AG673" s="28"/>
      <c r="AH673" s="28"/>
      <c r="AI673" s="29"/>
      <c r="BC673" s="30"/>
      <c r="BD673" s="30"/>
      <c r="BE673" s="30"/>
      <c r="BF673" s="30"/>
      <c r="BG673" s="30"/>
      <c r="BH673" s="30"/>
      <c r="BI673" s="30"/>
      <c r="BJ673" s="30"/>
      <c r="BK673" s="30"/>
      <c r="BL673" s="30"/>
      <c r="BM673" s="30"/>
      <c r="BN673" s="30"/>
      <c r="BO673" s="30"/>
      <c r="BP673" s="30"/>
      <c r="BQ673" s="30"/>
    </row>
    <row r="674" spans="32:69" x14ac:dyDescent="0.25">
      <c r="AF674" s="28"/>
      <c r="AG674" s="28"/>
      <c r="AH674" s="28"/>
      <c r="AI674" s="29"/>
      <c r="BC674" s="30"/>
      <c r="BD674" s="30"/>
      <c r="BE674" s="30"/>
      <c r="BF674" s="30"/>
      <c r="BG674" s="30"/>
      <c r="BH674" s="30"/>
      <c r="BI674" s="30"/>
      <c r="BJ674" s="30"/>
      <c r="BK674" s="30"/>
      <c r="BL674" s="30"/>
      <c r="BM674" s="30"/>
      <c r="BN674" s="30"/>
      <c r="BO674" s="30"/>
      <c r="BP674" s="30"/>
      <c r="BQ674" s="30"/>
    </row>
    <row r="675" spans="32:69" x14ac:dyDescent="0.25">
      <c r="AF675" s="28"/>
      <c r="AG675" s="28"/>
      <c r="AH675" s="28"/>
      <c r="AI675" s="29"/>
      <c r="BC675" s="30"/>
      <c r="BD675" s="30"/>
      <c r="BE675" s="30"/>
      <c r="BF675" s="30"/>
      <c r="BG675" s="30"/>
      <c r="BH675" s="30"/>
      <c r="BI675" s="30"/>
      <c r="BJ675" s="30"/>
      <c r="BK675" s="30"/>
      <c r="BL675" s="30"/>
      <c r="BM675" s="30"/>
      <c r="BN675" s="30"/>
      <c r="BO675" s="30"/>
      <c r="BP675" s="30"/>
      <c r="BQ675" s="30"/>
    </row>
    <row r="676" spans="32:69" x14ac:dyDescent="0.25">
      <c r="AF676" s="28"/>
      <c r="AG676" s="28"/>
      <c r="AH676" s="28"/>
      <c r="AI676" s="29"/>
      <c r="BC676" s="30"/>
      <c r="BD676" s="30"/>
      <c r="BE676" s="30"/>
      <c r="BF676" s="30"/>
      <c r="BG676" s="30"/>
      <c r="BH676" s="30"/>
      <c r="BI676" s="30"/>
      <c r="BJ676" s="30"/>
      <c r="BK676" s="30"/>
      <c r="BL676" s="30"/>
      <c r="BM676" s="30"/>
      <c r="BN676" s="30"/>
      <c r="BO676" s="30"/>
      <c r="BP676" s="30"/>
      <c r="BQ676" s="30"/>
    </row>
    <row r="677" spans="32:69" x14ac:dyDescent="0.25">
      <c r="AF677" s="28"/>
      <c r="AG677" s="28"/>
      <c r="AH677" s="28"/>
      <c r="AI677" s="29"/>
      <c r="BC677" s="30"/>
      <c r="BD677" s="30"/>
      <c r="BE677" s="30"/>
      <c r="BF677" s="30"/>
      <c r="BG677" s="30"/>
      <c r="BH677" s="30"/>
      <c r="BI677" s="30"/>
      <c r="BJ677" s="30"/>
      <c r="BK677" s="30"/>
      <c r="BL677" s="30"/>
      <c r="BM677" s="30"/>
      <c r="BN677" s="30"/>
      <c r="BO677" s="30"/>
      <c r="BP677" s="30"/>
      <c r="BQ677" s="30"/>
    </row>
    <row r="678" spans="32:69" x14ac:dyDescent="0.25">
      <c r="AF678" s="28"/>
      <c r="AG678" s="28"/>
      <c r="AH678" s="28"/>
      <c r="AI678" s="29"/>
      <c r="BC678" s="30"/>
      <c r="BD678" s="30"/>
      <c r="BE678" s="30"/>
      <c r="BF678" s="30"/>
      <c r="BG678" s="30"/>
      <c r="BH678" s="30"/>
      <c r="BI678" s="30"/>
      <c r="BJ678" s="30"/>
      <c r="BK678" s="30"/>
      <c r="BL678" s="30"/>
      <c r="BM678" s="30"/>
      <c r="BN678" s="30"/>
      <c r="BO678" s="30"/>
      <c r="BP678" s="30"/>
      <c r="BQ678" s="30"/>
    </row>
    <row r="679" spans="32:69" x14ac:dyDescent="0.25">
      <c r="AF679" s="28"/>
      <c r="AG679" s="28"/>
      <c r="AH679" s="28"/>
      <c r="AI679" s="29"/>
      <c r="BC679" s="30"/>
      <c r="BD679" s="30"/>
      <c r="BE679" s="30"/>
      <c r="BF679" s="30"/>
      <c r="BG679" s="30"/>
      <c r="BH679" s="30"/>
      <c r="BI679" s="30"/>
      <c r="BJ679" s="30"/>
      <c r="BK679" s="30"/>
      <c r="BL679" s="30"/>
      <c r="BM679" s="30"/>
      <c r="BN679" s="30"/>
      <c r="BO679" s="30"/>
      <c r="BP679" s="30"/>
      <c r="BQ679" s="30"/>
    </row>
    <row r="680" spans="32:69" x14ac:dyDescent="0.25">
      <c r="AF680" s="28"/>
      <c r="AG680" s="28"/>
      <c r="AH680" s="28"/>
      <c r="AI680" s="29"/>
      <c r="BC680" s="30"/>
      <c r="BD680" s="30"/>
      <c r="BE680" s="30"/>
      <c r="BF680" s="30"/>
      <c r="BG680" s="30"/>
      <c r="BH680" s="30"/>
      <c r="BI680" s="30"/>
      <c r="BJ680" s="30"/>
      <c r="BK680" s="30"/>
      <c r="BL680" s="30"/>
      <c r="BM680" s="30"/>
      <c r="BN680" s="30"/>
      <c r="BO680" s="30"/>
      <c r="BP680" s="30"/>
      <c r="BQ680" s="30"/>
    </row>
    <row r="681" spans="32:69" x14ac:dyDescent="0.25">
      <c r="AF681" s="28"/>
      <c r="AG681" s="28"/>
      <c r="AH681" s="28"/>
      <c r="AI681" s="29"/>
      <c r="BC681" s="30"/>
      <c r="BD681" s="30"/>
      <c r="BE681" s="30"/>
      <c r="BF681" s="30"/>
      <c r="BG681" s="30"/>
      <c r="BH681" s="30"/>
      <c r="BI681" s="30"/>
      <c r="BJ681" s="30"/>
      <c r="BK681" s="30"/>
      <c r="BL681" s="30"/>
      <c r="BM681" s="30"/>
      <c r="BN681" s="30"/>
      <c r="BO681" s="30"/>
      <c r="BP681" s="30"/>
      <c r="BQ681" s="30"/>
    </row>
    <row r="682" spans="32:69" x14ac:dyDescent="0.25">
      <c r="AF682" s="28"/>
      <c r="AG682" s="28"/>
      <c r="AH682" s="28"/>
      <c r="AI682" s="29"/>
      <c r="BC682" s="30"/>
      <c r="BD682" s="30"/>
      <c r="BE682" s="30"/>
      <c r="BF682" s="30"/>
      <c r="BG682" s="30"/>
      <c r="BH682" s="30"/>
      <c r="BI682" s="30"/>
      <c r="BJ682" s="30"/>
      <c r="BK682" s="30"/>
      <c r="BL682" s="30"/>
      <c r="BM682" s="30"/>
      <c r="BN682" s="30"/>
      <c r="BO682" s="30"/>
      <c r="BP682" s="30"/>
      <c r="BQ682" s="30"/>
    </row>
    <row r="683" spans="32:69" x14ac:dyDescent="0.25">
      <c r="AF683" s="28"/>
      <c r="AG683" s="28"/>
      <c r="AH683" s="28"/>
      <c r="AI683" s="29"/>
      <c r="BC683" s="30"/>
      <c r="BD683" s="30"/>
      <c r="BE683" s="30"/>
      <c r="BF683" s="30"/>
      <c r="BG683" s="30"/>
      <c r="BH683" s="30"/>
      <c r="BI683" s="30"/>
      <c r="BJ683" s="30"/>
      <c r="BK683" s="30"/>
      <c r="BL683" s="30"/>
      <c r="BM683" s="30"/>
      <c r="BN683" s="30"/>
      <c r="BO683" s="30"/>
      <c r="BP683" s="30"/>
      <c r="BQ683" s="30"/>
    </row>
    <row r="684" spans="32:69" x14ac:dyDescent="0.25">
      <c r="AF684" s="28"/>
      <c r="AG684" s="28"/>
      <c r="AH684" s="28"/>
      <c r="AI684" s="29"/>
      <c r="BC684" s="30"/>
      <c r="BD684" s="30"/>
      <c r="BE684" s="30"/>
      <c r="BF684" s="30"/>
      <c r="BG684" s="30"/>
      <c r="BH684" s="30"/>
      <c r="BI684" s="30"/>
      <c r="BJ684" s="30"/>
      <c r="BK684" s="30"/>
      <c r="BL684" s="30"/>
      <c r="BM684" s="30"/>
      <c r="BN684" s="30"/>
      <c r="BO684" s="30"/>
      <c r="BP684" s="30"/>
      <c r="BQ684" s="30"/>
    </row>
    <row r="685" spans="32:69" x14ac:dyDescent="0.25">
      <c r="AF685" s="28"/>
      <c r="AG685" s="28"/>
      <c r="AH685" s="28"/>
      <c r="AI685" s="29"/>
      <c r="BC685" s="30"/>
      <c r="BD685" s="30"/>
      <c r="BE685" s="30"/>
      <c r="BF685" s="30"/>
      <c r="BG685" s="30"/>
      <c r="BH685" s="30"/>
      <c r="BI685" s="30"/>
      <c r="BJ685" s="30"/>
      <c r="BK685" s="30"/>
      <c r="BL685" s="30"/>
      <c r="BM685" s="30"/>
      <c r="BN685" s="30"/>
      <c r="BO685" s="30"/>
      <c r="BP685" s="30"/>
      <c r="BQ685" s="30"/>
    </row>
    <row r="686" spans="32:69" x14ac:dyDescent="0.25">
      <c r="AF686" s="28"/>
      <c r="AG686" s="28"/>
      <c r="AH686" s="28"/>
      <c r="AI686" s="29"/>
      <c r="BC686" s="30"/>
      <c r="BD686" s="30"/>
      <c r="BE686" s="30"/>
      <c r="BF686" s="30"/>
      <c r="BG686" s="30"/>
      <c r="BH686" s="30"/>
      <c r="BI686" s="30"/>
      <c r="BJ686" s="30"/>
      <c r="BK686" s="30"/>
      <c r="BL686" s="30"/>
      <c r="BM686" s="30"/>
      <c r="BN686" s="30"/>
      <c r="BO686" s="30"/>
      <c r="BP686" s="30"/>
      <c r="BQ686" s="30"/>
    </row>
    <row r="687" spans="32:69" x14ac:dyDescent="0.25">
      <c r="AF687" s="28"/>
      <c r="AG687" s="28"/>
      <c r="AH687" s="28"/>
      <c r="AI687" s="29"/>
      <c r="BC687" s="30"/>
      <c r="BD687" s="30"/>
      <c r="BE687" s="30"/>
      <c r="BF687" s="30"/>
      <c r="BG687" s="30"/>
      <c r="BH687" s="30"/>
      <c r="BI687" s="30"/>
      <c r="BJ687" s="30"/>
      <c r="BK687" s="30"/>
      <c r="BL687" s="30"/>
      <c r="BM687" s="30"/>
      <c r="BN687" s="30"/>
      <c r="BO687" s="30"/>
      <c r="BP687" s="30"/>
      <c r="BQ687" s="30"/>
    </row>
    <row r="688" spans="32:69" x14ac:dyDescent="0.25">
      <c r="AF688" s="28"/>
      <c r="AG688" s="28"/>
      <c r="AH688" s="28"/>
      <c r="AI688" s="29"/>
      <c r="BC688" s="30"/>
      <c r="BD688" s="30"/>
      <c r="BE688" s="30"/>
      <c r="BF688" s="30"/>
      <c r="BG688" s="30"/>
      <c r="BH688" s="30"/>
      <c r="BI688" s="30"/>
      <c r="BJ688" s="30"/>
      <c r="BK688" s="30"/>
      <c r="BL688" s="30"/>
      <c r="BM688" s="30"/>
      <c r="BN688" s="30"/>
      <c r="BO688" s="30"/>
      <c r="BP688" s="30"/>
      <c r="BQ688" s="30"/>
    </row>
    <row r="689" spans="32:69" x14ac:dyDescent="0.25">
      <c r="AF689" s="28"/>
      <c r="AG689" s="28"/>
      <c r="AH689" s="28"/>
      <c r="AI689" s="29"/>
      <c r="BC689" s="30"/>
      <c r="BD689" s="30"/>
      <c r="BE689" s="30"/>
      <c r="BF689" s="30"/>
      <c r="BG689" s="30"/>
      <c r="BH689" s="30"/>
      <c r="BI689" s="30"/>
      <c r="BJ689" s="30"/>
      <c r="BK689" s="30"/>
      <c r="BL689" s="30"/>
      <c r="BM689" s="30"/>
      <c r="BN689" s="30"/>
      <c r="BO689" s="30"/>
      <c r="BP689" s="30"/>
      <c r="BQ689" s="30"/>
    </row>
    <row r="690" spans="32:69" x14ac:dyDescent="0.25">
      <c r="AF690" s="28"/>
      <c r="AG690" s="28"/>
      <c r="AH690" s="28"/>
      <c r="AI690" s="29"/>
      <c r="BC690" s="30"/>
      <c r="BD690" s="30"/>
      <c r="BE690" s="30"/>
      <c r="BF690" s="30"/>
      <c r="BG690" s="30"/>
      <c r="BH690" s="30"/>
      <c r="BI690" s="30"/>
      <c r="BJ690" s="30"/>
      <c r="BK690" s="30"/>
      <c r="BL690" s="30"/>
      <c r="BM690" s="30"/>
      <c r="BN690" s="30"/>
      <c r="BO690" s="30"/>
      <c r="BP690" s="30"/>
      <c r="BQ690" s="30"/>
    </row>
    <row r="691" spans="32:69" x14ac:dyDescent="0.25">
      <c r="AF691" s="28"/>
      <c r="AG691" s="28"/>
      <c r="AH691" s="28"/>
      <c r="AI691" s="29"/>
      <c r="BC691" s="30"/>
      <c r="BD691" s="30"/>
      <c r="BE691" s="30"/>
      <c r="BF691" s="30"/>
      <c r="BG691" s="30"/>
      <c r="BH691" s="30"/>
      <c r="BI691" s="30"/>
      <c r="BJ691" s="30"/>
      <c r="BK691" s="30"/>
      <c r="BL691" s="30"/>
      <c r="BM691" s="30"/>
      <c r="BN691" s="30"/>
      <c r="BO691" s="30"/>
      <c r="BP691" s="30"/>
      <c r="BQ691" s="30"/>
    </row>
    <row r="692" spans="32:69" x14ac:dyDescent="0.25">
      <c r="AF692" s="28"/>
      <c r="AG692" s="28"/>
      <c r="AH692" s="28"/>
      <c r="AI692" s="29"/>
      <c r="BC692" s="30"/>
      <c r="BD692" s="30"/>
      <c r="BE692" s="30"/>
      <c r="BF692" s="30"/>
      <c r="BG692" s="30"/>
      <c r="BH692" s="30"/>
      <c r="BI692" s="30"/>
      <c r="BJ692" s="30"/>
      <c r="BK692" s="30"/>
      <c r="BL692" s="30"/>
      <c r="BM692" s="30"/>
      <c r="BN692" s="30"/>
      <c r="BO692" s="30"/>
      <c r="BP692" s="30"/>
      <c r="BQ692" s="30"/>
    </row>
    <row r="693" spans="32:69" x14ac:dyDescent="0.25">
      <c r="AF693" s="28"/>
      <c r="AG693" s="28"/>
      <c r="AH693" s="28"/>
      <c r="AI693" s="29"/>
      <c r="BC693" s="30"/>
      <c r="BD693" s="30"/>
      <c r="BE693" s="30"/>
      <c r="BF693" s="30"/>
      <c r="BG693" s="30"/>
      <c r="BH693" s="30"/>
      <c r="BI693" s="30"/>
      <c r="BJ693" s="30"/>
      <c r="BK693" s="30"/>
      <c r="BL693" s="30"/>
      <c r="BM693" s="30"/>
      <c r="BN693" s="30"/>
      <c r="BO693" s="30"/>
      <c r="BP693" s="30"/>
      <c r="BQ693" s="30"/>
    </row>
    <row r="694" spans="32:69" x14ac:dyDescent="0.25">
      <c r="AF694" s="28"/>
      <c r="AG694" s="28"/>
      <c r="AH694" s="28"/>
      <c r="AI694" s="29"/>
      <c r="BC694" s="30"/>
      <c r="BD694" s="30"/>
      <c r="BE694" s="30"/>
      <c r="BF694" s="30"/>
      <c r="BG694" s="30"/>
      <c r="BH694" s="30"/>
      <c r="BI694" s="30"/>
      <c r="BJ694" s="30"/>
      <c r="BK694" s="30"/>
      <c r="BL694" s="30"/>
      <c r="BM694" s="30"/>
      <c r="BN694" s="30"/>
      <c r="BO694" s="30"/>
      <c r="BP694" s="30"/>
      <c r="BQ694" s="30"/>
    </row>
    <row r="695" spans="32:69" x14ac:dyDescent="0.25">
      <c r="AF695" s="28"/>
      <c r="AG695" s="28"/>
      <c r="AH695" s="28"/>
      <c r="AI695" s="29"/>
      <c r="BC695" s="30"/>
      <c r="BD695" s="30"/>
      <c r="BE695" s="30"/>
      <c r="BF695" s="30"/>
      <c r="BG695" s="30"/>
      <c r="BH695" s="30"/>
      <c r="BI695" s="30"/>
      <c r="BJ695" s="30"/>
      <c r="BK695" s="30"/>
      <c r="BL695" s="30"/>
      <c r="BM695" s="30"/>
      <c r="BN695" s="30"/>
      <c r="BO695" s="30"/>
      <c r="BP695" s="30"/>
      <c r="BQ695" s="30"/>
    </row>
    <row r="696" spans="32:69" x14ac:dyDescent="0.25">
      <c r="AF696" s="28"/>
      <c r="AG696" s="28"/>
      <c r="AH696" s="28"/>
      <c r="AI696" s="29"/>
      <c r="BC696" s="30"/>
      <c r="BD696" s="30"/>
      <c r="BE696" s="30"/>
      <c r="BF696" s="30"/>
      <c r="BG696" s="30"/>
      <c r="BH696" s="30"/>
      <c r="BI696" s="30"/>
      <c r="BJ696" s="30"/>
      <c r="BK696" s="30"/>
      <c r="BL696" s="30"/>
      <c r="BM696" s="30"/>
      <c r="BN696" s="30"/>
      <c r="BO696" s="30"/>
      <c r="BP696" s="30"/>
      <c r="BQ696" s="30"/>
    </row>
    <row r="697" spans="32:69" x14ac:dyDescent="0.25">
      <c r="AF697" s="28"/>
      <c r="AG697" s="28"/>
      <c r="AH697" s="28"/>
      <c r="AI697" s="29"/>
      <c r="BC697" s="30"/>
      <c r="BD697" s="30"/>
      <c r="BE697" s="30"/>
      <c r="BF697" s="30"/>
      <c r="BG697" s="30"/>
      <c r="BH697" s="30"/>
      <c r="BI697" s="30"/>
      <c r="BJ697" s="30"/>
      <c r="BK697" s="30"/>
      <c r="BL697" s="30"/>
      <c r="BM697" s="30"/>
      <c r="BN697" s="30"/>
      <c r="BO697" s="30"/>
      <c r="BP697" s="30"/>
      <c r="BQ697" s="30"/>
    </row>
    <row r="698" spans="32:69" x14ac:dyDescent="0.25">
      <c r="AF698" s="28"/>
      <c r="AG698" s="28"/>
      <c r="AH698" s="28"/>
      <c r="AI698" s="29"/>
      <c r="BC698" s="30"/>
      <c r="BD698" s="30"/>
      <c r="BE698" s="30"/>
      <c r="BF698" s="30"/>
      <c r="BG698" s="30"/>
      <c r="BH698" s="30"/>
      <c r="BI698" s="30"/>
      <c r="BJ698" s="30"/>
      <c r="BK698" s="30"/>
      <c r="BL698" s="30"/>
      <c r="BM698" s="30"/>
      <c r="BN698" s="30"/>
      <c r="BO698" s="30"/>
      <c r="BP698" s="30"/>
      <c r="BQ698" s="30"/>
    </row>
    <row r="699" spans="32:69" x14ac:dyDescent="0.25">
      <c r="AF699" s="28"/>
      <c r="AG699" s="28"/>
      <c r="AH699" s="28"/>
      <c r="AI699" s="29"/>
      <c r="BC699" s="30"/>
      <c r="BD699" s="30"/>
      <c r="BE699" s="30"/>
      <c r="BF699" s="30"/>
      <c r="BG699" s="30"/>
      <c r="BH699" s="30"/>
      <c r="BI699" s="30"/>
      <c r="BJ699" s="30"/>
      <c r="BK699" s="30"/>
      <c r="BL699" s="30"/>
      <c r="BM699" s="30"/>
      <c r="BN699" s="30"/>
      <c r="BO699" s="30"/>
      <c r="BP699" s="30"/>
      <c r="BQ699" s="30"/>
    </row>
    <row r="700" spans="32:69" x14ac:dyDescent="0.25">
      <c r="AF700" s="28"/>
      <c r="AG700" s="28"/>
      <c r="AH700" s="28"/>
      <c r="AI700" s="29"/>
      <c r="BC700" s="30"/>
      <c r="BD700" s="30"/>
      <c r="BE700" s="30"/>
      <c r="BF700" s="30"/>
      <c r="BG700" s="30"/>
      <c r="BH700" s="30"/>
      <c r="BI700" s="30"/>
      <c r="BJ700" s="30"/>
      <c r="BK700" s="30"/>
      <c r="BL700" s="30"/>
      <c r="BM700" s="30"/>
      <c r="BN700" s="30"/>
      <c r="BO700" s="30"/>
      <c r="BP700" s="30"/>
      <c r="BQ700" s="30"/>
    </row>
    <row r="701" spans="32:69" x14ac:dyDescent="0.25">
      <c r="AF701" s="28"/>
      <c r="AG701" s="28"/>
      <c r="AH701" s="28"/>
      <c r="AI701" s="29"/>
      <c r="BC701" s="30"/>
      <c r="BD701" s="30"/>
      <c r="BE701" s="30"/>
      <c r="BF701" s="30"/>
      <c r="BG701" s="30"/>
      <c r="BH701" s="30"/>
      <c r="BI701" s="30"/>
      <c r="BJ701" s="30"/>
      <c r="BK701" s="30"/>
      <c r="BL701" s="30"/>
      <c r="BM701" s="30"/>
      <c r="BN701" s="30"/>
      <c r="BO701" s="30"/>
      <c r="BP701" s="30"/>
      <c r="BQ701" s="30"/>
    </row>
    <row r="702" spans="32:69" x14ac:dyDescent="0.25">
      <c r="AF702" s="28"/>
      <c r="AG702" s="28"/>
      <c r="AH702" s="28"/>
      <c r="AI702" s="29"/>
      <c r="BC702" s="30"/>
      <c r="BD702" s="30"/>
      <c r="BE702" s="30"/>
      <c r="BF702" s="30"/>
      <c r="BG702" s="30"/>
      <c r="BH702" s="30"/>
      <c r="BI702" s="30"/>
      <c r="BJ702" s="30"/>
      <c r="BK702" s="30"/>
      <c r="BL702" s="30"/>
      <c r="BM702" s="30"/>
      <c r="BN702" s="30"/>
      <c r="BO702" s="30"/>
      <c r="BP702" s="30"/>
      <c r="BQ702" s="30"/>
    </row>
    <row r="703" spans="32:69" x14ac:dyDescent="0.25">
      <c r="AF703" s="28"/>
      <c r="AG703" s="28"/>
      <c r="AH703" s="28"/>
      <c r="AI703" s="29"/>
      <c r="BC703" s="30"/>
      <c r="BD703" s="30"/>
      <c r="BE703" s="30"/>
      <c r="BF703" s="30"/>
      <c r="BG703" s="30"/>
      <c r="BH703" s="30"/>
      <c r="BI703" s="30"/>
      <c r="BJ703" s="30"/>
      <c r="BK703" s="30"/>
      <c r="BL703" s="30"/>
      <c r="BM703" s="30"/>
      <c r="BN703" s="30"/>
      <c r="BO703" s="30"/>
      <c r="BP703" s="30"/>
      <c r="BQ703" s="30"/>
    </row>
    <row r="704" spans="32:69" x14ac:dyDescent="0.25">
      <c r="AF704" s="28"/>
      <c r="AG704" s="28"/>
      <c r="AH704" s="28"/>
      <c r="AI704" s="29"/>
      <c r="BC704" s="30"/>
      <c r="BD704" s="30"/>
      <c r="BE704" s="30"/>
      <c r="BF704" s="30"/>
      <c r="BG704" s="30"/>
      <c r="BH704" s="30"/>
      <c r="BI704" s="30"/>
      <c r="BJ704" s="30"/>
      <c r="BK704" s="30"/>
      <c r="BL704" s="30"/>
      <c r="BM704" s="30"/>
      <c r="BN704" s="30"/>
      <c r="BO704" s="30"/>
      <c r="BP704" s="30"/>
      <c r="BQ704" s="30"/>
    </row>
    <row r="705" spans="32:69" x14ac:dyDescent="0.25">
      <c r="AF705" s="28"/>
      <c r="AG705" s="28"/>
      <c r="AH705" s="28"/>
      <c r="AI705" s="29"/>
      <c r="BC705" s="30"/>
      <c r="BD705" s="30"/>
      <c r="BE705" s="30"/>
      <c r="BF705" s="30"/>
      <c r="BG705" s="30"/>
      <c r="BH705" s="30"/>
      <c r="BI705" s="30"/>
      <c r="BJ705" s="30"/>
      <c r="BK705" s="30"/>
      <c r="BL705" s="30"/>
      <c r="BM705" s="30"/>
      <c r="BN705" s="30"/>
      <c r="BO705" s="30"/>
      <c r="BP705" s="30"/>
      <c r="BQ705" s="30"/>
    </row>
    <row r="706" spans="32:69" x14ac:dyDescent="0.25">
      <c r="AF706" s="28"/>
      <c r="AG706" s="28"/>
      <c r="AH706" s="28"/>
      <c r="AI706" s="29"/>
      <c r="BC706" s="30"/>
      <c r="BD706" s="30"/>
      <c r="BE706" s="30"/>
      <c r="BF706" s="30"/>
      <c r="BG706" s="30"/>
      <c r="BH706" s="30"/>
      <c r="BI706" s="30"/>
      <c r="BJ706" s="30"/>
      <c r="BK706" s="30"/>
      <c r="BL706" s="30"/>
      <c r="BM706" s="30"/>
      <c r="BN706" s="30"/>
      <c r="BO706" s="30"/>
      <c r="BP706" s="30"/>
      <c r="BQ706" s="30"/>
    </row>
    <row r="707" spans="32:69" x14ac:dyDescent="0.25">
      <c r="AF707" s="28"/>
      <c r="AG707" s="28"/>
      <c r="AH707" s="28"/>
      <c r="AI707" s="29"/>
      <c r="BC707" s="30"/>
      <c r="BD707" s="30"/>
      <c r="BE707" s="30"/>
      <c r="BF707" s="30"/>
      <c r="BG707" s="30"/>
      <c r="BH707" s="30"/>
      <c r="BI707" s="30"/>
      <c r="BJ707" s="30"/>
      <c r="BK707" s="30"/>
      <c r="BL707" s="30"/>
      <c r="BM707" s="30"/>
      <c r="BN707" s="30"/>
      <c r="BO707" s="30"/>
      <c r="BP707" s="30"/>
      <c r="BQ707" s="30"/>
    </row>
    <row r="708" spans="32:69" x14ac:dyDescent="0.25">
      <c r="AF708" s="28"/>
      <c r="AG708" s="28"/>
      <c r="AH708" s="28"/>
      <c r="AI708" s="29"/>
      <c r="BC708" s="30"/>
      <c r="BD708" s="30"/>
      <c r="BE708" s="30"/>
      <c r="BF708" s="30"/>
      <c r="BG708" s="30"/>
      <c r="BH708" s="30"/>
      <c r="BI708" s="30"/>
      <c r="BJ708" s="30"/>
      <c r="BK708" s="30"/>
      <c r="BL708" s="30"/>
      <c r="BM708" s="30"/>
      <c r="BN708" s="30"/>
      <c r="BO708" s="30"/>
      <c r="BP708" s="30"/>
      <c r="BQ708" s="30"/>
    </row>
    <row r="709" spans="32:69" x14ac:dyDescent="0.25">
      <c r="AF709" s="28"/>
      <c r="AG709" s="28"/>
      <c r="AH709" s="28"/>
      <c r="AI709" s="29"/>
      <c r="BC709" s="30"/>
      <c r="BD709" s="30"/>
      <c r="BE709" s="30"/>
      <c r="BF709" s="30"/>
      <c r="BG709" s="30"/>
      <c r="BH709" s="30"/>
      <c r="BI709" s="30"/>
      <c r="BJ709" s="30"/>
      <c r="BK709" s="30"/>
      <c r="BL709" s="30"/>
      <c r="BM709" s="30"/>
      <c r="BN709" s="30"/>
      <c r="BO709" s="30"/>
      <c r="BP709" s="30"/>
      <c r="BQ709" s="30"/>
    </row>
    <row r="710" spans="32:69" x14ac:dyDescent="0.25">
      <c r="AF710" s="28"/>
      <c r="AG710" s="28"/>
      <c r="AH710" s="28"/>
      <c r="AI710" s="29"/>
      <c r="BC710" s="30"/>
      <c r="BD710" s="30"/>
      <c r="BE710" s="30"/>
      <c r="BF710" s="30"/>
      <c r="BG710" s="30"/>
      <c r="BH710" s="30"/>
      <c r="BI710" s="30"/>
      <c r="BJ710" s="30"/>
      <c r="BK710" s="30"/>
      <c r="BL710" s="30"/>
      <c r="BM710" s="30"/>
      <c r="BN710" s="30"/>
      <c r="BO710" s="30"/>
      <c r="BP710" s="30"/>
      <c r="BQ710" s="30"/>
    </row>
    <row r="711" spans="32:69" x14ac:dyDescent="0.25">
      <c r="AF711" s="28"/>
      <c r="AG711" s="28"/>
      <c r="AH711" s="28"/>
      <c r="AI711" s="29"/>
      <c r="BC711" s="30"/>
      <c r="BD711" s="30"/>
      <c r="BE711" s="30"/>
      <c r="BF711" s="30"/>
      <c r="BG711" s="30"/>
      <c r="BH711" s="30"/>
      <c r="BI711" s="30"/>
      <c r="BJ711" s="30"/>
      <c r="BK711" s="30"/>
      <c r="BL711" s="30"/>
      <c r="BM711" s="30"/>
      <c r="BN711" s="30"/>
      <c r="BO711" s="30"/>
      <c r="BP711" s="30"/>
      <c r="BQ711" s="30"/>
    </row>
    <row r="712" spans="32:69" x14ac:dyDescent="0.25">
      <c r="AF712" s="28"/>
      <c r="AG712" s="28"/>
      <c r="AH712" s="28"/>
      <c r="AI712" s="29"/>
      <c r="BC712" s="30"/>
      <c r="BD712" s="30"/>
      <c r="BE712" s="30"/>
      <c r="BF712" s="30"/>
      <c r="BG712" s="30"/>
      <c r="BH712" s="30"/>
      <c r="BI712" s="30"/>
      <c r="BJ712" s="30"/>
      <c r="BK712" s="30"/>
      <c r="BL712" s="30"/>
      <c r="BM712" s="30"/>
      <c r="BN712" s="30"/>
      <c r="BO712" s="30"/>
      <c r="BP712" s="30"/>
      <c r="BQ712" s="30"/>
    </row>
    <row r="713" spans="32:69" x14ac:dyDescent="0.25">
      <c r="AF713" s="28"/>
      <c r="AG713" s="28"/>
      <c r="AH713" s="28"/>
      <c r="AI713" s="29"/>
      <c r="BC713" s="30"/>
      <c r="BD713" s="30"/>
      <c r="BE713" s="30"/>
      <c r="BF713" s="30"/>
      <c r="BG713" s="30"/>
      <c r="BH713" s="30"/>
      <c r="BI713" s="30"/>
      <c r="BJ713" s="30"/>
      <c r="BK713" s="30"/>
      <c r="BL713" s="30"/>
      <c r="BM713" s="30"/>
      <c r="BN713" s="30"/>
      <c r="BO713" s="30"/>
      <c r="BP713" s="30"/>
      <c r="BQ713" s="30"/>
    </row>
    <row r="714" spans="32:69" x14ac:dyDescent="0.25">
      <c r="AF714" s="28"/>
      <c r="AG714" s="28"/>
      <c r="AH714" s="28"/>
      <c r="AI714" s="29"/>
      <c r="BC714" s="30"/>
      <c r="BD714" s="30"/>
      <c r="BE714" s="30"/>
      <c r="BF714" s="30"/>
      <c r="BG714" s="30"/>
      <c r="BH714" s="30"/>
      <c r="BI714" s="30"/>
      <c r="BJ714" s="30"/>
      <c r="BK714" s="30"/>
      <c r="BL714" s="30"/>
      <c r="BM714" s="30"/>
      <c r="BN714" s="30"/>
      <c r="BO714" s="30"/>
      <c r="BP714" s="30"/>
      <c r="BQ714" s="30"/>
    </row>
    <row r="715" spans="32:69" x14ac:dyDescent="0.25">
      <c r="AF715" s="28"/>
      <c r="AG715" s="28"/>
      <c r="AH715" s="28"/>
      <c r="AI715" s="29"/>
      <c r="BC715" s="30"/>
      <c r="BD715" s="30"/>
      <c r="BE715" s="30"/>
      <c r="BF715" s="30"/>
      <c r="BG715" s="30"/>
      <c r="BH715" s="30"/>
      <c r="BI715" s="30"/>
      <c r="BJ715" s="30"/>
      <c r="BK715" s="30"/>
      <c r="BL715" s="30"/>
      <c r="BM715" s="30"/>
      <c r="BN715" s="30"/>
      <c r="BO715" s="30"/>
      <c r="BP715" s="30"/>
      <c r="BQ715" s="30"/>
    </row>
    <row r="716" spans="32:69" x14ac:dyDescent="0.25">
      <c r="AF716" s="28"/>
      <c r="AG716" s="28"/>
      <c r="AH716" s="28"/>
      <c r="AI716" s="29"/>
      <c r="BC716" s="30"/>
      <c r="BD716" s="30"/>
      <c r="BE716" s="30"/>
      <c r="BF716" s="30"/>
      <c r="BG716" s="30"/>
      <c r="BH716" s="30"/>
      <c r="BI716" s="30"/>
      <c r="BJ716" s="30"/>
      <c r="BK716" s="30"/>
      <c r="BL716" s="30"/>
      <c r="BM716" s="30"/>
      <c r="BN716" s="30"/>
      <c r="BO716" s="30"/>
      <c r="BP716" s="30"/>
      <c r="BQ716" s="30"/>
    </row>
    <row r="717" spans="32:69" x14ac:dyDescent="0.25">
      <c r="AF717" s="28"/>
      <c r="AG717" s="28"/>
      <c r="AH717" s="28"/>
      <c r="AI717" s="29"/>
      <c r="BC717" s="30"/>
      <c r="BD717" s="30"/>
      <c r="BE717" s="30"/>
      <c r="BF717" s="30"/>
      <c r="BG717" s="30"/>
      <c r="BH717" s="30"/>
      <c r="BI717" s="30"/>
      <c r="BJ717" s="30"/>
      <c r="BK717" s="30"/>
      <c r="BL717" s="30"/>
      <c r="BM717" s="30"/>
      <c r="BN717" s="30"/>
      <c r="BO717" s="30"/>
      <c r="BP717" s="30"/>
      <c r="BQ717" s="30"/>
    </row>
    <row r="718" spans="32:69" x14ac:dyDescent="0.25">
      <c r="AF718" s="28"/>
      <c r="AG718" s="28"/>
      <c r="AH718" s="28"/>
      <c r="AI718" s="29"/>
      <c r="BC718" s="30"/>
      <c r="BD718" s="30"/>
      <c r="BE718" s="30"/>
      <c r="BF718" s="30"/>
      <c r="BG718" s="30"/>
      <c r="BH718" s="30"/>
      <c r="BI718" s="30"/>
      <c r="BJ718" s="30"/>
      <c r="BK718" s="30"/>
      <c r="BL718" s="30"/>
      <c r="BM718" s="30"/>
      <c r="BN718" s="30"/>
      <c r="BO718" s="30"/>
      <c r="BP718" s="30"/>
      <c r="BQ718" s="30"/>
    </row>
    <row r="719" spans="32:69" x14ac:dyDescent="0.25">
      <c r="AF719" s="28"/>
      <c r="AG719" s="28"/>
      <c r="AH719" s="28"/>
      <c r="AI719" s="29"/>
      <c r="BC719" s="30"/>
      <c r="BD719" s="30"/>
      <c r="BE719" s="30"/>
      <c r="BF719" s="30"/>
      <c r="BG719" s="30"/>
      <c r="BH719" s="30"/>
      <c r="BI719" s="30"/>
      <c r="BJ719" s="30"/>
      <c r="BK719" s="30"/>
      <c r="BL719" s="30"/>
      <c r="BM719" s="30"/>
      <c r="BN719" s="30"/>
      <c r="BO719" s="30"/>
      <c r="BP719" s="30"/>
      <c r="BQ719" s="30"/>
    </row>
    <row r="720" spans="32:69" x14ac:dyDescent="0.25">
      <c r="AF720" s="28"/>
      <c r="AG720" s="28"/>
      <c r="AH720" s="28"/>
      <c r="AI720" s="29"/>
      <c r="BC720" s="30"/>
      <c r="BD720" s="30"/>
      <c r="BE720" s="30"/>
      <c r="BF720" s="30"/>
      <c r="BG720" s="30"/>
      <c r="BH720" s="30"/>
      <c r="BI720" s="30"/>
      <c r="BJ720" s="30"/>
      <c r="BK720" s="30"/>
      <c r="BL720" s="30"/>
      <c r="BM720" s="30"/>
      <c r="BN720" s="30"/>
      <c r="BO720" s="30"/>
      <c r="BP720" s="30"/>
      <c r="BQ720" s="30"/>
    </row>
    <row r="721" spans="32:69" x14ac:dyDescent="0.25">
      <c r="AF721" s="28"/>
      <c r="AG721" s="28"/>
      <c r="AH721" s="28"/>
      <c r="AI721" s="29"/>
      <c r="BC721" s="30"/>
      <c r="BD721" s="30"/>
      <c r="BE721" s="30"/>
      <c r="BF721" s="30"/>
      <c r="BG721" s="30"/>
      <c r="BH721" s="30"/>
      <c r="BI721" s="30"/>
      <c r="BJ721" s="30"/>
      <c r="BK721" s="30"/>
      <c r="BL721" s="30"/>
      <c r="BM721" s="30"/>
      <c r="BN721" s="30"/>
      <c r="BO721" s="30"/>
      <c r="BP721" s="30"/>
      <c r="BQ721" s="30"/>
    </row>
    <row r="722" spans="32:69" x14ac:dyDescent="0.25">
      <c r="AF722" s="28"/>
      <c r="AG722" s="28"/>
      <c r="AH722" s="28"/>
      <c r="AI722" s="29"/>
      <c r="BC722" s="30"/>
      <c r="BD722" s="30"/>
      <c r="BE722" s="30"/>
      <c r="BF722" s="30"/>
      <c r="BG722" s="30"/>
      <c r="BH722" s="30"/>
      <c r="BI722" s="30"/>
      <c r="BJ722" s="30"/>
      <c r="BK722" s="30"/>
      <c r="BL722" s="30"/>
      <c r="BM722" s="30"/>
      <c r="BN722" s="30"/>
      <c r="BO722" s="30"/>
      <c r="BP722" s="30"/>
      <c r="BQ722" s="30"/>
    </row>
    <row r="723" spans="32:69" x14ac:dyDescent="0.25">
      <c r="AF723" s="28"/>
      <c r="AG723" s="28"/>
      <c r="AH723" s="28"/>
      <c r="AI723" s="29"/>
      <c r="BC723" s="30"/>
      <c r="BD723" s="30"/>
      <c r="BE723" s="30"/>
      <c r="BF723" s="30"/>
      <c r="BG723" s="30"/>
      <c r="BH723" s="30"/>
      <c r="BI723" s="30"/>
      <c r="BJ723" s="30"/>
      <c r="BK723" s="30"/>
      <c r="BL723" s="30"/>
      <c r="BM723" s="30"/>
      <c r="BN723" s="30"/>
      <c r="BO723" s="30"/>
      <c r="BP723" s="30"/>
      <c r="BQ723" s="30"/>
    </row>
    <row r="724" spans="32:69" x14ac:dyDescent="0.25">
      <c r="AF724" s="28"/>
      <c r="AG724" s="28"/>
      <c r="AH724" s="28"/>
      <c r="AI724" s="29"/>
      <c r="BC724" s="30"/>
      <c r="BD724" s="30"/>
      <c r="BE724" s="30"/>
      <c r="BF724" s="30"/>
      <c r="BG724" s="30"/>
      <c r="BH724" s="30"/>
      <c r="BI724" s="30"/>
      <c r="BJ724" s="30"/>
      <c r="BK724" s="30"/>
      <c r="BL724" s="30"/>
      <c r="BM724" s="30"/>
      <c r="BN724" s="30"/>
      <c r="BO724" s="30"/>
      <c r="BP724" s="30"/>
      <c r="BQ724" s="30"/>
    </row>
    <row r="725" spans="32:69" x14ac:dyDescent="0.25">
      <c r="AF725" s="28"/>
      <c r="AG725" s="28"/>
      <c r="AH725" s="28"/>
      <c r="AI725" s="29"/>
      <c r="BC725" s="30"/>
      <c r="BD725" s="30"/>
      <c r="BE725" s="30"/>
      <c r="BF725" s="30"/>
      <c r="BG725" s="30"/>
      <c r="BH725" s="30"/>
      <c r="BI725" s="30"/>
      <c r="BJ725" s="30"/>
      <c r="BK725" s="30"/>
      <c r="BL725" s="30"/>
      <c r="BM725" s="30"/>
      <c r="BN725" s="30"/>
      <c r="BO725" s="30"/>
      <c r="BP725" s="30"/>
      <c r="BQ725" s="30"/>
    </row>
    <row r="726" spans="32:69" x14ac:dyDescent="0.25">
      <c r="AF726" s="28"/>
      <c r="AG726" s="28"/>
      <c r="AH726" s="28"/>
      <c r="AI726" s="29"/>
      <c r="BC726" s="30"/>
      <c r="BD726" s="30"/>
      <c r="BE726" s="30"/>
      <c r="BF726" s="30"/>
      <c r="BG726" s="30"/>
      <c r="BH726" s="30"/>
      <c r="BI726" s="30"/>
      <c r="BJ726" s="30"/>
      <c r="BK726" s="30"/>
      <c r="BL726" s="30"/>
      <c r="BM726" s="30"/>
      <c r="BN726" s="30"/>
      <c r="BO726" s="30"/>
      <c r="BP726" s="30"/>
      <c r="BQ726" s="30"/>
    </row>
    <row r="727" spans="32:69" x14ac:dyDescent="0.25">
      <c r="AF727" s="28"/>
      <c r="AG727" s="28"/>
      <c r="AH727" s="28"/>
      <c r="AI727" s="29"/>
      <c r="BC727" s="30"/>
      <c r="BD727" s="30"/>
      <c r="BE727" s="30"/>
      <c r="BF727" s="30"/>
      <c r="BG727" s="30"/>
      <c r="BH727" s="30"/>
      <c r="BI727" s="30"/>
      <c r="BJ727" s="30"/>
      <c r="BK727" s="30"/>
      <c r="BL727" s="30"/>
      <c r="BM727" s="30"/>
      <c r="BN727" s="30"/>
      <c r="BO727" s="30"/>
      <c r="BP727" s="30"/>
      <c r="BQ727" s="30"/>
    </row>
    <row r="728" spans="32:69" x14ac:dyDescent="0.25">
      <c r="AF728" s="28"/>
      <c r="AG728" s="28"/>
      <c r="AH728" s="28"/>
      <c r="AI728" s="29"/>
      <c r="BC728" s="30"/>
      <c r="BD728" s="30"/>
      <c r="BE728" s="30"/>
      <c r="BF728" s="30"/>
      <c r="BG728" s="30"/>
      <c r="BH728" s="30"/>
      <c r="BI728" s="30"/>
      <c r="BJ728" s="30"/>
      <c r="BK728" s="30"/>
      <c r="BL728" s="30"/>
      <c r="BM728" s="30"/>
      <c r="BN728" s="30"/>
      <c r="BO728" s="30"/>
      <c r="BP728" s="30"/>
      <c r="BQ728" s="30"/>
    </row>
    <row r="729" spans="32:69" x14ac:dyDescent="0.25">
      <c r="AF729" s="28"/>
      <c r="AG729" s="28"/>
      <c r="AH729" s="28"/>
      <c r="AI729" s="29"/>
      <c r="BC729" s="30"/>
      <c r="BD729" s="30"/>
      <c r="BE729" s="30"/>
      <c r="BF729" s="30"/>
      <c r="BG729" s="30"/>
      <c r="BH729" s="30"/>
      <c r="BI729" s="30"/>
      <c r="BJ729" s="30"/>
      <c r="BK729" s="30"/>
      <c r="BL729" s="30"/>
      <c r="BM729" s="30"/>
      <c r="BN729" s="30"/>
      <c r="BO729" s="30"/>
      <c r="BP729" s="30"/>
      <c r="BQ729" s="30"/>
    </row>
    <row r="730" spans="32:69" x14ac:dyDescent="0.25">
      <c r="AF730" s="28"/>
      <c r="AG730" s="28"/>
      <c r="AH730" s="28"/>
      <c r="AI730" s="29"/>
      <c r="BC730" s="30"/>
      <c r="BD730" s="30"/>
      <c r="BE730" s="30"/>
      <c r="BF730" s="30"/>
      <c r="BG730" s="30"/>
      <c r="BH730" s="30"/>
      <c r="BI730" s="30"/>
      <c r="BJ730" s="30"/>
      <c r="BK730" s="30"/>
      <c r="BL730" s="30"/>
      <c r="BM730" s="30"/>
      <c r="BN730" s="30"/>
      <c r="BO730" s="30"/>
      <c r="BP730" s="30"/>
      <c r="BQ730" s="30"/>
    </row>
    <row r="731" spans="32:69" x14ac:dyDescent="0.25">
      <c r="AF731" s="28"/>
      <c r="AG731" s="28"/>
      <c r="AH731" s="28"/>
      <c r="AI731" s="29"/>
      <c r="BC731" s="30"/>
      <c r="BD731" s="30"/>
      <c r="BE731" s="30"/>
      <c r="BF731" s="30"/>
      <c r="BG731" s="30"/>
      <c r="BH731" s="30"/>
      <c r="BI731" s="30"/>
      <c r="BJ731" s="30"/>
      <c r="BK731" s="30"/>
      <c r="BL731" s="30"/>
      <c r="BM731" s="30"/>
      <c r="BN731" s="30"/>
      <c r="BO731" s="30"/>
      <c r="BP731" s="30"/>
      <c r="BQ731" s="30"/>
    </row>
    <row r="732" spans="32:69" x14ac:dyDescent="0.25">
      <c r="AF732" s="28"/>
      <c r="AG732" s="28"/>
      <c r="AH732" s="28"/>
      <c r="AI732" s="29"/>
      <c r="BC732" s="30"/>
      <c r="BD732" s="30"/>
      <c r="BE732" s="30"/>
      <c r="BF732" s="30"/>
      <c r="BG732" s="30"/>
      <c r="BH732" s="30"/>
      <c r="BI732" s="30"/>
      <c r="BJ732" s="30"/>
      <c r="BK732" s="30"/>
      <c r="BL732" s="30"/>
      <c r="BM732" s="30"/>
      <c r="BN732" s="30"/>
      <c r="BO732" s="30"/>
      <c r="BP732" s="30"/>
      <c r="BQ732" s="30"/>
    </row>
    <row r="733" spans="32:69" x14ac:dyDescent="0.25">
      <c r="AF733" s="28"/>
      <c r="AG733" s="28"/>
      <c r="AH733" s="28"/>
      <c r="AI733" s="29"/>
      <c r="BC733" s="30"/>
      <c r="BD733" s="30"/>
      <c r="BE733" s="30"/>
      <c r="BF733" s="30"/>
      <c r="BG733" s="30"/>
      <c r="BH733" s="30"/>
      <c r="BI733" s="30"/>
      <c r="BJ733" s="30"/>
      <c r="BK733" s="30"/>
      <c r="BL733" s="30"/>
      <c r="BM733" s="30"/>
      <c r="BN733" s="30"/>
      <c r="BO733" s="30"/>
      <c r="BP733" s="30"/>
      <c r="BQ733" s="30"/>
    </row>
    <row r="734" spans="32:69" x14ac:dyDescent="0.25">
      <c r="AF734" s="28"/>
      <c r="AG734" s="28"/>
      <c r="AH734" s="28"/>
      <c r="AI734" s="29"/>
      <c r="BC734" s="30"/>
      <c r="BD734" s="30"/>
      <c r="BE734" s="30"/>
      <c r="BF734" s="30"/>
      <c r="BG734" s="30"/>
      <c r="BH734" s="30"/>
      <c r="BI734" s="30"/>
      <c r="BJ734" s="30"/>
      <c r="BK734" s="30"/>
      <c r="BL734" s="30"/>
      <c r="BM734" s="30"/>
      <c r="BN734" s="30"/>
      <c r="BO734" s="30"/>
      <c r="BP734" s="30"/>
      <c r="BQ734" s="30"/>
    </row>
    <row r="735" spans="32:69" x14ac:dyDescent="0.25">
      <c r="AF735" s="28"/>
      <c r="AG735" s="28"/>
      <c r="AH735" s="28"/>
      <c r="AI735" s="29"/>
      <c r="BC735" s="30"/>
      <c r="BD735" s="30"/>
      <c r="BE735" s="30"/>
      <c r="BF735" s="30"/>
      <c r="BG735" s="30"/>
      <c r="BH735" s="30"/>
      <c r="BI735" s="30"/>
      <c r="BJ735" s="30"/>
      <c r="BK735" s="30"/>
      <c r="BL735" s="30"/>
      <c r="BM735" s="30"/>
      <c r="BN735" s="30"/>
      <c r="BO735" s="30"/>
      <c r="BP735" s="30"/>
      <c r="BQ735" s="30"/>
    </row>
    <row r="736" spans="32:69" x14ac:dyDescent="0.25">
      <c r="AF736" s="28"/>
      <c r="AG736" s="28"/>
      <c r="AH736" s="28"/>
      <c r="AI736" s="29"/>
      <c r="BC736" s="30"/>
      <c r="BD736" s="30"/>
      <c r="BE736" s="30"/>
      <c r="BF736" s="30"/>
      <c r="BG736" s="30"/>
      <c r="BH736" s="30"/>
      <c r="BI736" s="30"/>
      <c r="BJ736" s="30"/>
      <c r="BK736" s="30"/>
      <c r="BL736" s="30"/>
      <c r="BM736" s="30"/>
      <c r="BN736" s="30"/>
      <c r="BO736" s="30"/>
      <c r="BP736" s="30"/>
      <c r="BQ736" s="30"/>
    </row>
    <row r="737" spans="32:69" x14ac:dyDescent="0.25">
      <c r="AF737" s="28"/>
      <c r="AG737" s="28"/>
      <c r="AH737" s="28"/>
      <c r="AI737" s="29"/>
      <c r="BC737" s="30"/>
      <c r="BD737" s="30"/>
      <c r="BE737" s="30"/>
      <c r="BF737" s="30"/>
      <c r="BG737" s="30"/>
      <c r="BH737" s="30"/>
      <c r="BI737" s="30"/>
      <c r="BJ737" s="30"/>
      <c r="BK737" s="30"/>
      <c r="BL737" s="30"/>
      <c r="BM737" s="30"/>
      <c r="BN737" s="30"/>
      <c r="BO737" s="30"/>
      <c r="BP737" s="30"/>
      <c r="BQ737" s="30"/>
    </row>
    <row r="738" spans="32:69" x14ac:dyDescent="0.25">
      <c r="AF738" s="28"/>
      <c r="AG738" s="28"/>
      <c r="AH738" s="28"/>
      <c r="AI738" s="29"/>
      <c r="BC738" s="30"/>
      <c r="BD738" s="30"/>
      <c r="BE738" s="30"/>
      <c r="BF738" s="30"/>
      <c r="BG738" s="30"/>
      <c r="BH738" s="30"/>
      <c r="BI738" s="30"/>
      <c r="BJ738" s="30"/>
      <c r="BK738" s="30"/>
      <c r="BL738" s="30"/>
      <c r="BM738" s="30"/>
      <c r="BN738" s="30"/>
      <c r="BO738" s="30"/>
      <c r="BP738" s="30"/>
      <c r="BQ738" s="30"/>
    </row>
    <row r="739" spans="32:69" x14ac:dyDescent="0.25">
      <c r="AF739" s="28"/>
      <c r="AG739" s="28"/>
      <c r="AH739" s="28"/>
      <c r="AI739" s="29"/>
      <c r="BC739" s="30"/>
      <c r="BD739" s="30"/>
      <c r="BE739" s="30"/>
      <c r="BF739" s="30"/>
      <c r="BG739" s="30"/>
      <c r="BH739" s="30"/>
      <c r="BI739" s="30"/>
      <c r="BJ739" s="30"/>
      <c r="BK739" s="30"/>
      <c r="BL739" s="30"/>
      <c r="BM739" s="30"/>
      <c r="BN739" s="30"/>
      <c r="BO739" s="30"/>
      <c r="BP739" s="30"/>
      <c r="BQ739" s="30"/>
    </row>
    <row r="740" spans="32:69" x14ac:dyDescent="0.25">
      <c r="AF740" s="28"/>
      <c r="AG740" s="28"/>
      <c r="AH740" s="28"/>
      <c r="AI740" s="29"/>
      <c r="BC740" s="30"/>
      <c r="BD740" s="30"/>
      <c r="BE740" s="30"/>
      <c r="BF740" s="30"/>
      <c r="BG740" s="30"/>
      <c r="BH740" s="30"/>
      <c r="BI740" s="30"/>
      <c r="BJ740" s="30"/>
      <c r="BK740" s="30"/>
      <c r="BL740" s="30"/>
      <c r="BM740" s="30"/>
      <c r="BN740" s="30"/>
      <c r="BO740" s="30"/>
      <c r="BP740" s="30"/>
      <c r="BQ740" s="30"/>
    </row>
    <row r="741" spans="32:69" x14ac:dyDescent="0.25">
      <c r="AF741" s="28"/>
      <c r="AG741" s="28"/>
      <c r="AH741" s="28"/>
      <c r="AI741" s="29"/>
      <c r="BC741" s="30"/>
      <c r="BD741" s="30"/>
      <c r="BE741" s="30"/>
      <c r="BF741" s="30"/>
      <c r="BG741" s="30"/>
      <c r="BH741" s="30"/>
      <c r="BI741" s="30"/>
      <c r="BJ741" s="30"/>
      <c r="BK741" s="30"/>
      <c r="BL741" s="30"/>
      <c r="BM741" s="30"/>
      <c r="BN741" s="30"/>
      <c r="BO741" s="30"/>
      <c r="BP741" s="30"/>
      <c r="BQ741" s="30"/>
    </row>
    <row r="742" spans="32:69" x14ac:dyDescent="0.25">
      <c r="AF742" s="28"/>
      <c r="AG742" s="28"/>
      <c r="AH742" s="28"/>
      <c r="AI742" s="29"/>
      <c r="BC742" s="30"/>
      <c r="BD742" s="30"/>
      <c r="BE742" s="30"/>
      <c r="BF742" s="30"/>
      <c r="BG742" s="30"/>
      <c r="BH742" s="30"/>
      <c r="BI742" s="30"/>
      <c r="BJ742" s="30"/>
      <c r="BK742" s="30"/>
      <c r="BL742" s="30"/>
      <c r="BM742" s="30"/>
      <c r="BN742" s="30"/>
      <c r="BO742" s="30"/>
      <c r="BP742" s="30"/>
      <c r="BQ742" s="30"/>
    </row>
    <row r="743" spans="32:69" x14ac:dyDescent="0.25">
      <c r="AF743" s="28"/>
      <c r="AG743" s="28"/>
      <c r="AH743" s="28"/>
      <c r="AI743" s="29"/>
      <c r="BC743" s="30"/>
      <c r="BD743" s="30"/>
      <c r="BE743" s="30"/>
      <c r="BF743" s="30"/>
      <c r="BG743" s="30"/>
      <c r="BH743" s="30"/>
      <c r="BI743" s="30"/>
      <c r="BJ743" s="30"/>
      <c r="BK743" s="30"/>
      <c r="BL743" s="30"/>
      <c r="BM743" s="30"/>
      <c r="BN743" s="30"/>
      <c r="BO743" s="30"/>
      <c r="BP743" s="30"/>
      <c r="BQ743" s="30"/>
    </row>
    <row r="744" spans="32:69" x14ac:dyDescent="0.25">
      <c r="AF744" s="28"/>
      <c r="AG744" s="28"/>
      <c r="AH744" s="28"/>
      <c r="AI744" s="29"/>
      <c r="BC744" s="30"/>
      <c r="BD744" s="30"/>
      <c r="BE744" s="30"/>
      <c r="BF744" s="30"/>
      <c r="BG744" s="30"/>
      <c r="BH744" s="30"/>
      <c r="BI744" s="30"/>
      <c r="BJ744" s="30"/>
      <c r="BK744" s="30"/>
      <c r="BL744" s="30"/>
      <c r="BM744" s="30"/>
      <c r="BN744" s="30"/>
      <c r="BO744" s="30"/>
      <c r="BP744" s="30"/>
      <c r="BQ744" s="30"/>
    </row>
    <row r="745" spans="32:69" x14ac:dyDescent="0.25">
      <c r="AF745" s="28"/>
      <c r="AG745" s="28"/>
      <c r="AH745" s="28"/>
      <c r="AI745" s="29"/>
      <c r="BC745" s="30"/>
      <c r="BD745" s="30"/>
      <c r="BE745" s="30"/>
      <c r="BF745" s="30"/>
      <c r="BG745" s="30"/>
      <c r="BH745" s="30"/>
      <c r="BI745" s="30"/>
      <c r="BJ745" s="30"/>
      <c r="BK745" s="30"/>
      <c r="BL745" s="30"/>
      <c r="BM745" s="30"/>
      <c r="BN745" s="30"/>
      <c r="BO745" s="30"/>
      <c r="BP745" s="30"/>
      <c r="BQ745" s="30"/>
    </row>
    <row r="746" spans="32:69" x14ac:dyDescent="0.25">
      <c r="AF746" s="28"/>
      <c r="AG746" s="28"/>
      <c r="AH746" s="28"/>
      <c r="AI746" s="29"/>
      <c r="BC746" s="30"/>
      <c r="BD746" s="30"/>
      <c r="BE746" s="30"/>
      <c r="BF746" s="30"/>
      <c r="BG746" s="30"/>
      <c r="BH746" s="30"/>
      <c r="BI746" s="30"/>
      <c r="BJ746" s="30"/>
      <c r="BK746" s="30"/>
      <c r="BL746" s="30"/>
      <c r="BM746" s="30"/>
      <c r="BN746" s="30"/>
      <c r="BO746" s="30"/>
      <c r="BP746" s="30"/>
      <c r="BQ746" s="30"/>
    </row>
    <row r="747" spans="32:69" x14ac:dyDescent="0.25">
      <c r="AF747" s="28"/>
      <c r="AG747" s="28"/>
      <c r="AH747" s="28"/>
      <c r="AI747" s="29"/>
      <c r="BC747" s="30"/>
      <c r="BD747" s="30"/>
      <c r="BE747" s="30"/>
      <c r="BF747" s="30"/>
      <c r="BG747" s="30"/>
      <c r="BH747" s="30"/>
      <c r="BI747" s="30"/>
      <c r="BJ747" s="30"/>
      <c r="BK747" s="30"/>
      <c r="BL747" s="30"/>
      <c r="BM747" s="30"/>
      <c r="BN747" s="30"/>
      <c r="BO747" s="30"/>
      <c r="BP747" s="30"/>
      <c r="BQ747" s="30"/>
    </row>
    <row r="748" spans="32:69" x14ac:dyDescent="0.25">
      <c r="AF748" s="28"/>
      <c r="AG748" s="28"/>
      <c r="AH748" s="28"/>
      <c r="AI748" s="29"/>
      <c r="BC748" s="30"/>
      <c r="BD748" s="30"/>
      <c r="BE748" s="30"/>
      <c r="BF748" s="30"/>
      <c r="BG748" s="30"/>
      <c r="BH748" s="30"/>
      <c r="BI748" s="30"/>
      <c r="BJ748" s="30"/>
      <c r="BK748" s="30"/>
      <c r="BL748" s="30"/>
      <c r="BM748" s="30"/>
      <c r="BN748" s="30"/>
      <c r="BO748" s="30"/>
      <c r="BP748" s="30"/>
      <c r="BQ748" s="30"/>
    </row>
    <row r="749" spans="32:69" x14ac:dyDescent="0.25">
      <c r="AF749" s="28"/>
      <c r="AG749" s="28"/>
      <c r="AH749" s="28"/>
      <c r="AI749" s="29"/>
      <c r="BC749" s="30"/>
      <c r="BD749" s="30"/>
      <c r="BE749" s="30"/>
      <c r="BF749" s="30"/>
      <c r="BG749" s="30"/>
      <c r="BH749" s="30"/>
      <c r="BI749" s="30"/>
      <c r="BJ749" s="30"/>
      <c r="BK749" s="30"/>
      <c r="BL749" s="30"/>
      <c r="BM749" s="30"/>
      <c r="BN749" s="30"/>
      <c r="BO749" s="30"/>
      <c r="BP749" s="30"/>
      <c r="BQ749" s="30"/>
    </row>
    <row r="750" spans="32:69" x14ac:dyDescent="0.25">
      <c r="AF750" s="28"/>
      <c r="AG750" s="28"/>
      <c r="AH750" s="28"/>
      <c r="AI750" s="29"/>
      <c r="BC750" s="30"/>
      <c r="BD750" s="30"/>
      <c r="BE750" s="30"/>
      <c r="BF750" s="30"/>
      <c r="BG750" s="30"/>
      <c r="BH750" s="30"/>
      <c r="BI750" s="30"/>
      <c r="BJ750" s="30"/>
      <c r="BK750" s="30"/>
      <c r="BL750" s="30"/>
      <c r="BM750" s="30"/>
      <c r="BN750" s="30"/>
      <c r="BO750" s="30"/>
      <c r="BP750" s="30"/>
      <c r="BQ750" s="30"/>
    </row>
    <row r="751" spans="32:69" x14ac:dyDescent="0.25">
      <c r="AF751" s="28"/>
      <c r="AG751" s="28"/>
      <c r="AH751" s="28"/>
      <c r="AI751" s="29"/>
      <c r="BC751" s="30"/>
      <c r="BD751" s="30"/>
      <c r="BE751" s="30"/>
      <c r="BF751" s="30"/>
      <c r="BG751" s="30"/>
      <c r="BH751" s="30"/>
      <c r="BI751" s="30"/>
      <c r="BJ751" s="30"/>
      <c r="BK751" s="30"/>
      <c r="BL751" s="30"/>
      <c r="BM751" s="30"/>
      <c r="BN751" s="30"/>
      <c r="BO751" s="30"/>
      <c r="BP751" s="30"/>
      <c r="BQ751" s="30"/>
    </row>
    <row r="752" spans="32:69" x14ac:dyDescent="0.25">
      <c r="AF752" s="28"/>
      <c r="AG752" s="28"/>
      <c r="AH752" s="28"/>
      <c r="AI752" s="29"/>
      <c r="BC752" s="30"/>
      <c r="BD752" s="30"/>
      <c r="BE752" s="30"/>
      <c r="BF752" s="30"/>
      <c r="BG752" s="30"/>
      <c r="BH752" s="30"/>
      <c r="BI752" s="30"/>
      <c r="BJ752" s="30"/>
      <c r="BK752" s="30"/>
      <c r="BL752" s="30"/>
      <c r="BM752" s="30"/>
      <c r="BN752" s="30"/>
      <c r="BO752" s="30"/>
      <c r="BP752" s="30"/>
      <c r="BQ752" s="30"/>
    </row>
    <row r="753" spans="32:69" x14ac:dyDescent="0.25">
      <c r="AF753" s="28"/>
      <c r="AG753" s="28"/>
      <c r="AH753" s="28"/>
      <c r="AI753" s="29"/>
      <c r="BC753" s="30"/>
      <c r="BD753" s="30"/>
      <c r="BE753" s="30"/>
      <c r="BF753" s="30"/>
      <c r="BG753" s="30"/>
      <c r="BH753" s="30"/>
      <c r="BI753" s="30"/>
      <c r="BJ753" s="30"/>
      <c r="BK753" s="30"/>
      <c r="BL753" s="30"/>
      <c r="BM753" s="30"/>
      <c r="BN753" s="30"/>
      <c r="BO753" s="30"/>
      <c r="BP753" s="30"/>
      <c r="BQ753" s="30"/>
    </row>
    <row r="754" spans="32:69" x14ac:dyDescent="0.25">
      <c r="AF754" s="28"/>
      <c r="AG754" s="28"/>
      <c r="AH754" s="28"/>
      <c r="AI754" s="29"/>
      <c r="BC754" s="30"/>
      <c r="BD754" s="30"/>
      <c r="BE754" s="30"/>
      <c r="BF754" s="30"/>
      <c r="BG754" s="30"/>
      <c r="BH754" s="30"/>
      <c r="BI754" s="30"/>
      <c r="BJ754" s="30"/>
      <c r="BK754" s="30"/>
      <c r="BL754" s="30"/>
      <c r="BM754" s="30"/>
      <c r="BN754" s="30"/>
      <c r="BO754" s="30"/>
      <c r="BP754" s="30"/>
      <c r="BQ754" s="30"/>
    </row>
    <row r="755" spans="32:69" x14ac:dyDescent="0.25">
      <c r="AF755" s="28"/>
      <c r="AG755" s="28"/>
      <c r="AH755" s="28"/>
      <c r="AI755" s="29"/>
      <c r="BC755" s="30"/>
      <c r="BD755" s="30"/>
      <c r="BE755" s="30"/>
      <c r="BF755" s="30"/>
      <c r="BG755" s="30"/>
      <c r="BH755" s="30"/>
      <c r="BI755" s="30"/>
      <c r="BJ755" s="30"/>
      <c r="BK755" s="30"/>
      <c r="BL755" s="30"/>
      <c r="BM755" s="30"/>
      <c r="BN755" s="30"/>
      <c r="BO755" s="30"/>
      <c r="BP755" s="30"/>
      <c r="BQ755" s="30"/>
    </row>
    <row r="756" spans="32:69" x14ac:dyDescent="0.25">
      <c r="AF756" s="28"/>
      <c r="AG756" s="28"/>
      <c r="AH756" s="28"/>
      <c r="AI756" s="29"/>
      <c r="BC756" s="30"/>
      <c r="BD756" s="30"/>
      <c r="BE756" s="30"/>
      <c r="BF756" s="30"/>
      <c r="BG756" s="30"/>
      <c r="BH756" s="30"/>
      <c r="BI756" s="30"/>
      <c r="BJ756" s="30"/>
      <c r="BK756" s="30"/>
      <c r="BL756" s="30"/>
      <c r="BM756" s="30"/>
      <c r="BN756" s="30"/>
      <c r="BO756" s="30"/>
      <c r="BP756" s="30"/>
      <c r="BQ756" s="30"/>
    </row>
    <row r="757" spans="32:69" x14ac:dyDescent="0.25">
      <c r="AF757" s="28"/>
      <c r="AG757" s="28"/>
      <c r="AH757" s="28"/>
      <c r="AI757" s="29"/>
      <c r="BC757" s="30"/>
      <c r="BD757" s="30"/>
      <c r="BE757" s="30"/>
      <c r="BF757" s="30"/>
      <c r="BG757" s="30"/>
      <c r="BH757" s="30"/>
      <c r="BI757" s="30"/>
      <c r="BJ757" s="30"/>
      <c r="BK757" s="30"/>
      <c r="BL757" s="30"/>
      <c r="BM757" s="30"/>
      <c r="BN757" s="30"/>
      <c r="BO757" s="30"/>
      <c r="BP757" s="30"/>
      <c r="BQ757" s="30"/>
    </row>
    <row r="758" spans="32:69" x14ac:dyDescent="0.25">
      <c r="AF758" s="28"/>
      <c r="AG758" s="28"/>
      <c r="AH758" s="28"/>
      <c r="AI758" s="29"/>
      <c r="BC758" s="30"/>
      <c r="BD758" s="30"/>
      <c r="BE758" s="30"/>
      <c r="BF758" s="30"/>
      <c r="BG758" s="30"/>
      <c r="BH758" s="30"/>
      <c r="BI758" s="30"/>
      <c r="BJ758" s="30"/>
      <c r="BK758" s="30"/>
      <c r="BL758" s="30"/>
      <c r="BM758" s="30"/>
      <c r="BN758" s="30"/>
      <c r="BO758" s="30"/>
      <c r="BP758" s="30"/>
      <c r="BQ758" s="30"/>
    </row>
    <row r="759" spans="32:69" x14ac:dyDescent="0.25">
      <c r="AF759" s="28"/>
      <c r="AG759" s="28"/>
      <c r="AH759" s="28"/>
      <c r="AI759" s="29"/>
      <c r="BC759" s="30"/>
      <c r="BD759" s="30"/>
      <c r="BE759" s="30"/>
      <c r="BF759" s="30"/>
      <c r="BG759" s="30"/>
      <c r="BH759" s="30"/>
      <c r="BI759" s="30"/>
      <c r="BJ759" s="30"/>
      <c r="BK759" s="30"/>
      <c r="BL759" s="30"/>
      <c r="BM759" s="30"/>
      <c r="BN759" s="30"/>
      <c r="BO759" s="30"/>
      <c r="BP759" s="30"/>
      <c r="BQ759" s="30"/>
    </row>
    <row r="760" spans="32:69" x14ac:dyDescent="0.25">
      <c r="AF760" s="28"/>
      <c r="AG760" s="28"/>
      <c r="AH760" s="28"/>
      <c r="AI760" s="29"/>
      <c r="BC760" s="30"/>
      <c r="BD760" s="30"/>
      <c r="BE760" s="30"/>
      <c r="BF760" s="30"/>
      <c r="BG760" s="30"/>
      <c r="BH760" s="30"/>
      <c r="BI760" s="30"/>
      <c r="BJ760" s="30"/>
      <c r="BK760" s="30"/>
      <c r="BL760" s="30"/>
      <c r="BM760" s="30"/>
      <c r="BN760" s="30"/>
      <c r="BO760" s="30"/>
      <c r="BP760" s="30"/>
      <c r="BQ760" s="30"/>
    </row>
    <row r="761" spans="32:69" x14ac:dyDescent="0.25">
      <c r="AF761" s="28"/>
      <c r="AG761" s="28"/>
      <c r="AH761" s="28"/>
      <c r="AI761" s="29"/>
      <c r="BC761" s="30"/>
      <c r="BD761" s="30"/>
      <c r="BE761" s="30"/>
      <c r="BF761" s="30"/>
      <c r="BG761" s="30"/>
      <c r="BH761" s="30"/>
      <c r="BI761" s="30"/>
      <c r="BJ761" s="30"/>
      <c r="BK761" s="30"/>
      <c r="BL761" s="30"/>
      <c r="BM761" s="30"/>
      <c r="BN761" s="30"/>
      <c r="BO761" s="30"/>
      <c r="BP761" s="30"/>
      <c r="BQ761" s="30"/>
    </row>
    <row r="762" spans="32:69" x14ac:dyDescent="0.25">
      <c r="AF762" s="28"/>
      <c r="AG762" s="28"/>
      <c r="AH762" s="28"/>
      <c r="AI762" s="29"/>
      <c r="BC762" s="30"/>
      <c r="BD762" s="30"/>
      <c r="BE762" s="30"/>
      <c r="BF762" s="30"/>
      <c r="BG762" s="30"/>
      <c r="BH762" s="30"/>
      <c r="BI762" s="30"/>
      <c r="BJ762" s="30"/>
      <c r="BK762" s="30"/>
      <c r="BL762" s="30"/>
      <c r="BM762" s="30"/>
      <c r="BN762" s="30"/>
      <c r="BO762" s="30"/>
      <c r="BP762" s="30"/>
      <c r="BQ762" s="30"/>
    </row>
    <row r="763" spans="32:69" x14ac:dyDescent="0.25">
      <c r="AF763" s="28"/>
      <c r="AG763" s="28"/>
      <c r="AH763" s="28"/>
      <c r="AI763" s="29"/>
      <c r="BC763" s="30"/>
      <c r="BD763" s="30"/>
      <c r="BE763" s="30"/>
      <c r="BF763" s="30"/>
      <c r="BG763" s="30"/>
      <c r="BH763" s="30"/>
      <c r="BI763" s="30"/>
      <c r="BJ763" s="30"/>
      <c r="BK763" s="30"/>
      <c r="BL763" s="30"/>
      <c r="BM763" s="30"/>
      <c r="BN763" s="30"/>
      <c r="BO763" s="30"/>
      <c r="BP763" s="30"/>
      <c r="BQ763" s="30"/>
    </row>
    <row r="764" spans="32:69" x14ac:dyDescent="0.25">
      <c r="AF764" s="28"/>
      <c r="AG764" s="28"/>
      <c r="AH764" s="28"/>
      <c r="AI764" s="29"/>
      <c r="BC764" s="30"/>
      <c r="BD764" s="30"/>
      <c r="BE764" s="30"/>
      <c r="BF764" s="30"/>
      <c r="BG764" s="30"/>
      <c r="BH764" s="30"/>
      <c r="BI764" s="30"/>
      <c r="BJ764" s="30"/>
      <c r="BK764" s="30"/>
      <c r="BL764" s="30"/>
      <c r="BM764" s="30"/>
      <c r="BN764" s="30"/>
      <c r="BO764" s="30"/>
      <c r="BP764" s="30"/>
      <c r="BQ764" s="30"/>
    </row>
    <row r="765" spans="32:69" x14ac:dyDescent="0.25">
      <c r="AF765" s="28"/>
      <c r="AG765" s="28"/>
      <c r="AH765" s="28"/>
      <c r="AI765" s="29"/>
      <c r="BC765" s="30"/>
      <c r="BD765" s="30"/>
      <c r="BE765" s="30"/>
      <c r="BF765" s="30"/>
      <c r="BG765" s="30"/>
      <c r="BH765" s="30"/>
      <c r="BI765" s="30"/>
      <c r="BJ765" s="30"/>
      <c r="BK765" s="30"/>
      <c r="BL765" s="30"/>
      <c r="BM765" s="30"/>
      <c r="BN765" s="30"/>
      <c r="BO765" s="30"/>
      <c r="BP765" s="30"/>
      <c r="BQ765" s="30"/>
    </row>
    <row r="766" spans="32:69" x14ac:dyDescent="0.25">
      <c r="AF766" s="28"/>
      <c r="AG766" s="28"/>
      <c r="AH766" s="28"/>
      <c r="AI766" s="29"/>
      <c r="BC766" s="30"/>
      <c r="BD766" s="30"/>
      <c r="BE766" s="30"/>
      <c r="BF766" s="30"/>
      <c r="BG766" s="30"/>
      <c r="BH766" s="30"/>
      <c r="BI766" s="30"/>
      <c r="BJ766" s="30"/>
      <c r="BK766" s="30"/>
      <c r="BL766" s="30"/>
      <c r="BM766" s="30"/>
      <c r="BN766" s="30"/>
      <c r="BO766" s="30"/>
      <c r="BP766" s="30"/>
      <c r="BQ766" s="30"/>
    </row>
    <row r="767" spans="32:69" x14ac:dyDescent="0.25">
      <c r="AF767" s="28"/>
      <c r="AG767" s="28"/>
      <c r="AH767" s="28"/>
      <c r="AI767" s="29"/>
      <c r="BC767" s="30"/>
      <c r="BD767" s="30"/>
      <c r="BE767" s="30"/>
      <c r="BF767" s="30"/>
      <c r="BG767" s="30"/>
      <c r="BH767" s="30"/>
      <c r="BI767" s="30"/>
      <c r="BJ767" s="30"/>
      <c r="BK767" s="30"/>
      <c r="BL767" s="30"/>
      <c r="BM767" s="30"/>
      <c r="BN767" s="30"/>
      <c r="BO767" s="30"/>
      <c r="BP767" s="30"/>
      <c r="BQ767" s="30"/>
    </row>
    <row r="768" spans="32:69" x14ac:dyDescent="0.25">
      <c r="AF768" s="28"/>
      <c r="AG768" s="28"/>
      <c r="AH768" s="28"/>
      <c r="AI768" s="29"/>
      <c r="BC768" s="30"/>
      <c r="BD768" s="30"/>
      <c r="BE768" s="30"/>
      <c r="BF768" s="30"/>
      <c r="BG768" s="30"/>
      <c r="BH768" s="30"/>
      <c r="BI768" s="30"/>
      <c r="BJ768" s="30"/>
      <c r="BK768" s="30"/>
      <c r="BL768" s="30"/>
      <c r="BM768" s="30"/>
      <c r="BN768" s="30"/>
      <c r="BO768" s="30"/>
      <c r="BP768" s="30"/>
      <c r="BQ768" s="30"/>
    </row>
    <row r="769" spans="32:69" x14ac:dyDescent="0.25">
      <c r="AF769" s="28"/>
      <c r="AG769" s="28"/>
      <c r="AH769" s="28"/>
      <c r="AI769" s="29"/>
      <c r="BC769" s="30"/>
      <c r="BD769" s="30"/>
      <c r="BE769" s="30"/>
      <c r="BF769" s="30"/>
      <c r="BG769" s="30"/>
      <c r="BH769" s="30"/>
      <c r="BI769" s="30"/>
      <c r="BJ769" s="30"/>
      <c r="BK769" s="30"/>
      <c r="BL769" s="30"/>
      <c r="BM769" s="30"/>
      <c r="BN769" s="30"/>
      <c r="BO769" s="30"/>
      <c r="BP769" s="30"/>
      <c r="BQ769" s="30"/>
    </row>
    <row r="770" spans="32:69" x14ac:dyDescent="0.25">
      <c r="AF770" s="28"/>
      <c r="AG770" s="28"/>
      <c r="AH770" s="28"/>
      <c r="AI770" s="29"/>
      <c r="BC770" s="30"/>
      <c r="BD770" s="30"/>
      <c r="BE770" s="30"/>
      <c r="BF770" s="30"/>
      <c r="BG770" s="30"/>
      <c r="BH770" s="30"/>
      <c r="BI770" s="30"/>
      <c r="BJ770" s="30"/>
      <c r="BK770" s="30"/>
      <c r="BL770" s="30"/>
      <c r="BM770" s="30"/>
      <c r="BN770" s="30"/>
      <c r="BO770" s="30"/>
      <c r="BP770" s="30"/>
      <c r="BQ770" s="30"/>
    </row>
    <row r="771" spans="32:69" x14ac:dyDescent="0.25">
      <c r="AF771" s="28"/>
      <c r="AG771" s="28"/>
      <c r="AH771" s="28"/>
      <c r="AI771" s="29"/>
      <c r="BC771" s="30"/>
      <c r="BD771" s="30"/>
      <c r="BE771" s="30"/>
      <c r="BF771" s="30"/>
      <c r="BG771" s="30"/>
      <c r="BH771" s="30"/>
      <c r="BI771" s="30"/>
      <c r="BJ771" s="30"/>
      <c r="BK771" s="30"/>
      <c r="BL771" s="30"/>
      <c r="BM771" s="30"/>
      <c r="BN771" s="30"/>
      <c r="BO771" s="30"/>
      <c r="BP771" s="30"/>
      <c r="BQ771" s="30"/>
    </row>
    <row r="772" spans="32:69" x14ac:dyDescent="0.25">
      <c r="AF772" s="28"/>
      <c r="AG772" s="28"/>
      <c r="AH772" s="28"/>
      <c r="AI772" s="29"/>
      <c r="BC772" s="30"/>
      <c r="BD772" s="30"/>
      <c r="BE772" s="30"/>
      <c r="BF772" s="30"/>
      <c r="BG772" s="30"/>
      <c r="BH772" s="30"/>
      <c r="BI772" s="30"/>
      <c r="BJ772" s="30"/>
      <c r="BK772" s="30"/>
      <c r="BL772" s="30"/>
      <c r="BM772" s="30"/>
      <c r="BN772" s="30"/>
      <c r="BO772" s="30"/>
      <c r="BP772" s="30"/>
      <c r="BQ772" s="30"/>
    </row>
    <row r="773" spans="32:69" x14ac:dyDescent="0.25">
      <c r="AF773" s="28"/>
      <c r="AG773" s="28"/>
      <c r="AH773" s="28"/>
      <c r="AI773" s="29"/>
      <c r="BC773" s="30"/>
      <c r="BD773" s="30"/>
      <c r="BE773" s="30"/>
      <c r="BF773" s="30"/>
      <c r="BG773" s="30"/>
      <c r="BH773" s="30"/>
      <c r="BI773" s="30"/>
      <c r="BJ773" s="30"/>
      <c r="BK773" s="30"/>
      <c r="BL773" s="30"/>
      <c r="BM773" s="30"/>
      <c r="BN773" s="30"/>
      <c r="BO773" s="30"/>
      <c r="BP773" s="30"/>
      <c r="BQ773" s="30"/>
    </row>
    <row r="774" spans="32:69" x14ac:dyDescent="0.25">
      <c r="AF774" s="28"/>
      <c r="AG774" s="28"/>
      <c r="AH774" s="28"/>
      <c r="AI774" s="29"/>
      <c r="BC774" s="30"/>
      <c r="BD774" s="30"/>
      <c r="BE774" s="30"/>
      <c r="BF774" s="30"/>
      <c r="BG774" s="30"/>
      <c r="BH774" s="30"/>
      <c r="BI774" s="30"/>
      <c r="BJ774" s="30"/>
      <c r="BK774" s="30"/>
      <c r="BL774" s="30"/>
      <c r="BM774" s="30"/>
      <c r="BN774" s="30"/>
      <c r="BO774" s="30"/>
      <c r="BP774" s="30"/>
      <c r="BQ774" s="30"/>
    </row>
    <row r="775" spans="32:69" x14ac:dyDescent="0.25">
      <c r="AF775" s="28"/>
      <c r="AG775" s="28"/>
      <c r="AH775" s="28"/>
      <c r="AI775" s="29"/>
      <c r="BC775" s="30"/>
      <c r="BD775" s="30"/>
      <c r="BE775" s="30"/>
      <c r="BF775" s="30"/>
      <c r="BG775" s="30"/>
      <c r="BH775" s="30"/>
      <c r="BI775" s="30"/>
      <c r="BJ775" s="30"/>
      <c r="BK775" s="30"/>
      <c r="BL775" s="30"/>
      <c r="BM775" s="30"/>
      <c r="BN775" s="30"/>
      <c r="BO775" s="30"/>
      <c r="BP775" s="30"/>
      <c r="BQ775" s="30"/>
    </row>
    <row r="776" spans="32:69" x14ac:dyDescent="0.25">
      <c r="AF776" s="28"/>
      <c r="AG776" s="28"/>
      <c r="AH776" s="28"/>
      <c r="AI776" s="29"/>
      <c r="BC776" s="30"/>
      <c r="BD776" s="30"/>
      <c r="BE776" s="30"/>
      <c r="BF776" s="30"/>
      <c r="BG776" s="30"/>
      <c r="BH776" s="30"/>
      <c r="BI776" s="30"/>
      <c r="BJ776" s="30"/>
      <c r="BK776" s="30"/>
      <c r="BL776" s="30"/>
      <c r="BM776" s="30"/>
      <c r="BN776" s="30"/>
      <c r="BO776" s="30"/>
      <c r="BP776" s="30"/>
      <c r="BQ776" s="30"/>
    </row>
    <row r="777" spans="32:69" x14ac:dyDescent="0.25">
      <c r="AF777" s="28"/>
      <c r="AG777" s="28"/>
      <c r="AH777" s="28"/>
      <c r="AI777" s="29"/>
      <c r="BC777" s="30"/>
      <c r="BD777" s="30"/>
      <c r="BE777" s="30"/>
      <c r="BF777" s="30"/>
      <c r="BG777" s="30"/>
      <c r="BH777" s="30"/>
      <c r="BI777" s="30"/>
      <c r="BJ777" s="30"/>
      <c r="BK777" s="30"/>
      <c r="BL777" s="30"/>
      <c r="BM777" s="30"/>
      <c r="BN777" s="30"/>
      <c r="BO777" s="30"/>
      <c r="BP777" s="30"/>
      <c r="BQ777" s="30"/>
    </row>
    <row r="778" spans="32:69" x14ac:dyDescent="0.25">
      <c r="AF778" s="28"/>
      <c r="AG778" s="28"/>
      <c r="AH778" s="28"/>
      <c r="AI778" s="29"/>
      <c r="BC778" s="30"/>
      <c r="BD778" s="30"/>
      <c r="BE778" s="30"/>
      <c r="BF778" s="30"/>
      <c r="BG778" s="30"/>
      <c r="BH778" s="30"/>
      <c r="BI778" s="30"/>
      <c r="BJ778" s="30"/>
      <c r="BK778" s="30"/>
      <c r="BL778" s="30"/>
      <c r="BM778" s="30"/>
      <c r="BN778" s="30"/>
      <c r="BO778" s="30"/>
      <c r="BP778" s="30"/>
      <c r="BQ778" s="30"/>
    </row>
    <row r="779" spans="32:69" x14ac:dyDescent="0.25">
      <c r="AF779" s="28"/>
      <c r="AG779" s="28"/>
      <c r="AH779" s="28"/>
      <c r="AI779" s="29"/>
      <c r="BC779" s="30"/>
      <c r="BD779" s="30"/>
      <c r="BE779" s="30"/>
      <c r="BF779" s="30"/>
      <c r="BG779" s="30"/>
      <c r="BH779" s="30"/>
      <c r="BI779" s="30"/>
      <c r="BJ779" s="30"/>
      <c r="BK779" s="30"/>
      <c r="BL779" s="30"/>
      <c r="BM779" s="30"/>
      <c r="BN779" s="30"/>
      <c r="BO779" s="30"/>
      <c r="BP779" s="30"/>
      <c r="BQ779" s="30"/>
    </row>
    <row r="780" spans="32:69" x14ac:dyDescent="0.25">
      <c r="AF780" s="28"/>
      <c r="AG780" s="28"/>
      <c r="AH780" s="28"/>
      <c r="AI780" s="29"/>
      <c r="BC780" s="30"/>
      <c r="BD780" s="30"/>
      <c r="BE780" s="30"/>
      <c r="BF780" s="30"/>
      <c r="BG780" s="30"/>
      <c r="BH780" s="30"/>
      <c r="BI780" s="30"/>
      <c r="BJ780" s="30"/>
      <c r="BK780" s="30"/>
      <c r="BL780" s="30"/>
      <c r="BM780" s="30"/>
      <c r="BN780" s="30"/>
      <c r="BO780" s="30"/>
      <c r="BP780" s="30"/>
      <c r="BQ780" s="30"/>
    </row>
    <row r="781" spans="32:69" x14ac:dyDescent="0.25">
      <c r="AF781" s="28"/>
      <c r="AG781" s="28"/>
      <c r="AH781" s="28"/>
      <c r="AI781" s="29"/>
      <c r="BC781" s="30"/>
      <c r="BD781" s="30"/>
      <c r="BE781" s="30"/>
      <c r="BF781" s="30"/>
      <c r="BG781" s="30"/>
      <c r="BH781" s="30"/>
      <c r="BI781" s="30"/>
      <c r="BJ781" s="30"/>
      <c r="BK781" s="30"/>
      <c r="BL781" s="30"/>
      <c r="BM781" s="30"/>
      <c r="BN781" s="30"/>
      <c r="BO781" s="30"/>
      <c r="BP781" s="30"/>
      <c r="BQ781" s="30"/>
    </row>
    <row r="782" spans="32:69" x14ac:dyDescent="0.25">
      <c r="AF782" s="28"/>
      <c r="AG782" s="28"/>
      <c r="AH782" s="28"/>
      <c r="AI782" s="29"/>
      <c r="BC782" s="30"/>
      <c r="BD782" s="30"/>
      <c r="BE782" s="30"/>
      <c r="BF782" s="30"/>
      <c r="BG782" s="30"/>
      <c r="BH782" s="30"/>
      <c r="BI782" s="30"/>
      <c r="BJ782" s="30"/>
      <c r="BK782" s="30"/>
      <c r="BL782" s="30"/>
      <c r="BM782" s="30"/>
      <c r="BN782" s="30"/>
      <c r="BO782" s="30"/>
      <c r="BP782" s="30"/>
      <c r="BQ782" s="30"/>
    </row>
    <row r="783" spans="32:69" x14ac:dyDescent="0.25">
      <c r="AF783" s="28"/>
      <c r="AG783" s="28"/>
      <c r="AH783" s="28"/>
      <c r="AI783" s="29"/>
      <c r="BC783" s="30"/>
      <c r="BD783" s="30"/>
      <c r="BE783" s="30"/>
      <c r="BF783" s="30"/>
      <c r="BG783" s="30"/>
      <c r="BH783" s="30"/>
      <c r="BI783" s="30"/>
      <c r="BJ783" s="30"/>
      <c r="BK783" s="30"/>
      <c r="BL783" s="30"/>
      <c r="BM783" s="30"/>
      <c r="BN783" s="30"/>
      <c r="BO783" s="30"/>
      <c r="BP783" s="30"/>
      <c r="BQ783" s="30"/>
    </row>
    <row r="784" spans="32:69" x14ac:dyDescent="0.25">
      <c r="AF784" s="28"/>
      <c r="AG784" s="28"/>
      <c r="AH784" s="28"/>
      <c r="AI784" s="29"/>
      <c r="BC784" s="30"/>
      <c r="BD784" s="30"/>
      <c r="BE784" s="30"/>
      <c r="BF784" s="30"/>
      <c r="BG784" s="30"/>
      <c r="BH784" s="30"/>
      <c r="BI784" s="30"/>
      <c r="BJ784" s="30"/>
      <c r="BK784" s="30"/>
      <c r="BL784" s="30"/>
      <c r="BM784" s="30"/>
      <c r="BN784" s="30"/>
      <c r="BO784" s="30"/>
      <c r="BP784" s="30"/>
      <c r="BQ784" s="30"/>
    </row>
    <row r="785" spans="32:69" x14ac:dyDescent="0.25">
      <c r="AF785" s="28"/>
      <c r="AG785" s="28"/>
      <c r="AH785" s="28"/>
      <c r="AI785" s="29"/>
      <c r="BC785" s="30"/>
      <c r="BD785" s="30"/>
      <c r="BE785" s="30"/>
      <c r="BF785" s="30"/>
      <c r="BG785" s="30"/>
      <c r="BH785" s="30"/>
      <c r="BI785" s="30"/>
      <c r="BJ785" s="30"/>
      <c r="BK785" s="30"/>
      <c r="BL785" s="30"/>
      <c r="BM785" s="30"/>
      <c r="BN785" s="30"/>
      <c r="BO785" s="30"/>
      <c r="BP785" s="30"/>
      <c r="BQ785" s="30"/>
    </row>
    <row r="786" spans="32:69" x14ac:dyDescent="0.25">
      <c r="AF786" s="28"/>
      <c r="AG786" s="28"/>
      <c r="AH786" s="28"/>
      <c r="AI786" s="29"/>
      <c r="BC786" s="30"/>
      <c r="BD786" s="30"/>
      <c r="BE786" s="30"/>
      <c r="BF786" s="30"/>
      <c r="BG786" s="30"/>
      <c r="BH786" s="30"/>
      <c r="BI786" s="30"/>
      <c r="BJ786" s="30"/>
      <c r="BK786" s="30"/>
      <c r="BL786" s="30"/>
      <c r="BM786" s="30"/>
      <c r="BN786" s="30"/>
      <c r="BO786" s="30"/>
      <c r="BP786" s="30"/>
      <c r="BQ786" s="30"/>
    </row>
    <row r="787" spans="32:69" x14ac:dyDescent="0.25">
      <c r="AF787" s="28"/>
      <c r="AG787" s="28"/>
      <c r="AH787" s="28"/>
      <c r="AI787" s="29"/>
      <c r="BC787" s="30"/>
      <c r="BD787" s="30"/>
      <c r="BE787" s="30"/>
      <c r="BF787" s="30"/>
      <c r="BG787" s="30"/>
      <c r="BH787" s="30"/>
      <c r="BI787" s="30"/>
      <c r="BJ787" s="30"/>
      <c r="BK787" s="30"/>
      <c r="BL787" s="30"/>
      <c r="BM787" s="30"/>
      <c r="BN787" s="30"/>
      <c r="BO787" s="30"/>
      <c r="BP787" s="30"/>
      <c r="BQ787" s="30"/>
    </row>
    <row r="788" spans="32:69" x14ac:dyDescent="0.25">
      <c r="AF788" s="28"/>
      <c r="AG788" s="28"/>
      <c r="AH788" s="28"/>
      <c r="AI788" s="29"/>
      <c r="BC788" s="30"/>
      <c r="BD788" s="30"/>
      <c r="BE788" s="30"/>
      <c r="BF788" s="30"/>
      <c r="BG788" s="30"/>
      <c r="BH788" s="30"/>
      <c r="BI788" s="30"/>
      <c r="BJ788" s="30"/>
      <c r="BK788" s="30"/>
      <c r="BL788" s="30"/>
      <c r="BM788" s="30"/>
      <c r="BN788" s="30"/>
      <c r="BO788" s="30"/>
      <c r="BP788" s="30"/>
      <c r="BQ788" s="30"/>
    </row>
    <row r="789" spans="32:69" x14ac:dyDescent="0.25">
      <c r="AF789" s="28"/>
      <c r="AG789" s="28"/>
      <c r="AH789" s="28"/>
      <c r="AI789" s="29"/>
      <c r="BC789" s="30"/>
      <c r="BD789" s="30"/>
      <c r="BE789" s="30"/>
      <c r="BF789" s="30"/>
      <c r="BG789" s="30"/>
      <c r="BH789" s="30"/>
      <c r="BI789" s="30"/>
      <c r="BJ789" s="30"/>
      <c r="BK789" s="30"/>
      <c r="BL789" s="30"/>
      <c r="BM789" s="30"/>
      <c r="BN789" s="30"/>
      <c r="BO789" s="30"/>
      <c r="BP789" s="30"/>
      <c r="BQ789" s="30"/>
    </row>
    <row r="790" spans="32:69" x14ac:dyDescent="0.25">
      <c r="AF790" s="28"/>
      <c r="AG790" s="28"/>
      <c r="AH790" s="28"/>
      <c r="AI790" s="29"/>
      <c r="BC790" s="30"/>
      <c r="BD790" s="30"/>
      <c r="BE790" s="30"/>
      <c r="BF790" s="30"/>
      <c r="BG790" s="30"/>
      <c r="BH790" s="30"/>
      <c r="BI790" s="30"/>
      <c r="BJ790" s="30"/>
      <c r="BK790" s="30"/>
      <c r="BL790" s="30"/>
      <c r="BM790" s="30"/>
      <c r="BN790" s="30"/>
      <c r="BO790" s="30"/>
      <c r="BP790" s="30"/>
      <c r="BQ790" s="30"/>
    </row>
    <row r="791" spans="32:69" x14ac:dyDescent="0.25">
      <c r="AF791" s="28"/>
      <c r="AG791" s="28"/>
      <c r="AH791" s="28"/>
      <c r="AI791" s="29"/>
      <c r="BC791" s="30"/>
      <c r="BD791" s="30"/>
      <c r="BE791" s="30"/>
      <c r="BF791" s="30"/>
      <c r="BG791" s="30"/>
      <c r="BH791" s="30"/>
      <c r="BI791" s="30"/>
      <c r="BJ791" s="30"/>
      <c r="BK791" s="30"/>
      <c r="BL791" s="30"/>
      <c r="BM791" s="30"/>
      <c r="BN791" s="30"/>
      <c r="BO791" s="30"/>
      <c r="BP791" s="30"/>
      <c r="BQ791" s="30"/>
    </row>
    <row r="792" spans="32:69" x14ac:dyDescent="0.25">
      <c r="AF792" s="28"/>
      <c r="AG792" s="28"/>
      <c r="AH792" s="28"/>
      <c r="AI792" s="29"/>
      <c r="BC792" s="30"/>
      <c r="BD792" s="30"/>
      <c r="BE792" s="30"/>
      <c r="BF792" s="30"/>
      <c r="BG792" s="30"/>
      <c r="BH792" s="30"/>
      <c r="BI792" s="30"/>
      <c r="BJ792" s="30"/>
      <c r="BK792" s="30"/>
      <c r="BL792" s="30"/>
      <c r="BM792" s="30"/>
      <c r="BN792" s="30"/>
      <c r="BO792" s="30"/>
      <c r="BP792" s="30"/>
      <c r="BQ792" s="30"/>
    </row>
    <row r="793" spans="32:69" x14ac:dyDescent="0.25">
      <c r="AF793" s="28"/>
      <c r="AG793" s="28"/>
      <c r="AH793" s="28"/>
      <c r="AI793" s="29"/>
      <c r="BC793" s="30"/>
      <c r="BD793" s="30"/>
      <c r="BE793" s="30"/>
      <c r="BF793" s="30"/>
      <c r="BG793" s="30"/>
      <c r="BH793" s="30"/>
      <c r="BI793" s="30"/>
      <c r="BJ793" s="30"/>
      <c r="BK793" s="30"/>
      <c r="BL793" s="30"/>
      <c r="BM793" s="30"/>
      <c r="BN793" s="30"/>
      <c r="BO793" s="30"/>
      <c r="BP793" s="30"/>
      <c r="BQ793" s="30"/>
    </row>
    <row r="794" spans="32:69" x14ac:dyDescent="0.25">
      <c r="AF794" s="28"/>
      <c r="AG794" s="28"/>
      <c r="AH794" s="28"/>
      <c r="AI794" s="29"/>
      <c r="BC794" s="30"/>
      <c r="BD794" s="30"/>
      <c r="BE794" s="30"/>
      <c r="BF794" s="30"/>
      <c r="BG794" s="30"/>
      <c r="BH794" s="30"/>
      <c r="BI794" s="30"/>
      <c r="BJ794" s="30"/>
      <c r="BK794" s="30"/>
      <c r="BL794" s="30"/>
      <c r="BM794" s="30"/>
      <c r="BN794" s="30"/>
      <c r="BO794" s="30"/>
      <c r="BP794" s="30"/>
      <c r="BQ794" s="30"/>
    </row>
    <row r="795" spans="32:69" x14ac:dyDescent="0.25">
      <c r="AF795" s="28"/>
      <c r="AG795" s="28"/>
      <c r="AH795" s="28"/>
      <c r="AI795" s="29"/>
      <c r="BC795" s="30"/>
      <c r="BD795" s="30"/>
      <c r="BE795" s="30"/>
      <c r="BF795" s="30"/>
      <c r="BG795" s="30"/>
      <c r="BH795" s="30"/>
      <c r="BI795" s="30"/>
      <c r="BJ795" s="30"/>
      <c r="BK795" s="30"/>
      <c r="BL795" s="30"/>
      <c r="BM795" s="30"/>
      <c r="BN795" s="30"/>
      <c r="BO795" s="30"/>
      <c r="BP795" s="30"/>
      <c r="BQ795" s="30"/>
    </row>
    <row r="796" spans="32:69" x14ac:dyDescent="0.25">
      <c r="AF796" s="28"/>
      <c r="AG796" s="28"/>
      <c r="AH796" s="28"/>
      <c r="AI796" s="29"/>
      <c r="BC796" s="30"/>
      <c r="BD796" s="30"/>
      <c r="BE796" s="30"/>
      <c r="BF796" s="30"/>
      <c r="BG796" s="30"/>
      <c r="BH796" s="30"/>
      <c r="BI796" s="30"/>
      <c r="BJ796" s="30"/>
      <c r="BK796" s="30"/>
      <c r="BL796" s="30"/>
      <c r="BM796" s="30"/>
      <c r="BN796" s="30"/>
      <c r="BO796" s="30"/>
      <c r="BP796" s="30"/>
      <c r="BQ796" s="30"/>
    </row>
    <row r="797" spans="32:69" x14ac:dyDescent="0.25">
      <c r="AF797" s="28"/>
      <c r="AG797" s="28"/>
      <c r="AH797" s="28"/>
      <c r="AI797" s="29"/>
      <c r="BC797" s="30"/>
      <c r="BD797" s="30"/>
      <c r="BE797" s="30"/>
      <c r="BF797" s="30"/>
      <c r="BG797" s="30"/>
      <c r="BH797" s="30"/>
      <c r="BI797" s="30"/>
      <c r="BJ797" s="30"/>
      <c r="BK797" s="30"/>
      <c r="BL797" s="30"/>
      <c r="BM797" s="30"/>
      <c r="BN797" s="30"/>
      <c r="BO797" s="30"/>
      <c r="BP797" s="30"/>
      <c r="BQ797" s="30"/>
    </row>
    <row r="798" spans="32:69" x14ac:dyDescent="0.25">
      <c r="AF798" s="28"/>
      <c r="AG798" s="28"/>
      <c r="AH798" s="28"/>
      <c r="AI798" s="29"/>
      <c r="BC798" s="30"/>
      <c r="BD798" s="30"/>
      <c r="BE798" s="30"/>
      <c r="BF798" s="30"/>
      <c r="BG798" s="30"/>
      <c r="BH798" s="30"/>
      <c r="BI798" s="30"/>
      <c r="BJ798" s="30"/>
      <c r="BK798" s="30"/>
      <c r="BL798" s="30"/>
      <c r="BM798" s="30"/>
      <c r="BN798" s="30"/>
      <c r="BO798" s="30"/>
      <c r="BP798" s="30"/>
      <c r="BQ798" s="30"/>
    </row>
    <row r="799" spans="32:69" x14ac:dyDescent="0.25">
      <c r="AF799" s="28"/>
      <c r="AG799" s="28"/>
      <c r="AH799" s="28"/>
      <c r="AI799" s="29"/>
      <c r="BC799" s="30"/>
      <c r="BD799" s="30"/>
      <c r="BE799" s="30"/>
      <c r="BF799" s="30"/>
      <c r="BG799" s="30"/>
      <c r="BH799" s="30"/>
      <c r="BI799" s="30"/>
      <c r="BJ799" s="30"/>
      <c r="BK799" s="30"/>
      <c r="BL799" s="30"/>
      <c r="BM799" s="30"/>
      <c r="BN799" s="30"/>
      <c r="BO799" s="30"/>
      <c r="BP799" s="30"/>
      <c r="BQ799" s="30"/>
    </row>
    <row r="800" spans="32:69" x14ac:dyDescent="0.25">
      <c r="AF800" s="28"/>
      <c r="AG800" s="28"/>
      <c r="AH800" s="28"/>
      <c r="AI800" s="29"/>
      <c r="BC800" s="30"/>
      <c r="BD800" s="30"/>
      <c r="BE800" s="30"/>
      <c r="BF800" s="30"/>
      <c r="BG800" s="30"/>
      <c r="BH800" s="30"/>
      <c r="BI800" s="30"/>
      <c r="BJ800" s="30"/>
      <c r="BK800" s="30"/>
      <c r="BL800" s="30"/>
      <c r="BM800" s="30"/>
      <c r="BN800" s="30"/>
      <c r="BO800" s="30"/>
      <c r="BP800" s="30"/>
      <c r="BQ800" s="30"/>
    </row>
    <row r="801" spans="32:69" x14ac:dyDescent="0.25">
      <c r="AF801" s="28"/>
      <c r="AG801" s="28"/>
      <c r="AH801" s="28"/>
      <c r="AI801" s="29"/>
      <c r="BC801" s="30"/>
      <c r="BD801" s="30"/>
      <c r="BE801" s="30"/>
      <c r="BF801" s="30"/>
      <c r="BG801" s="30"/>
      <c r="BH801" s="30"/>
      <c r="BI801" s="30"/>
      <c r="BJ801" s="30"/>
      <c r="BK801" s="30"/>
      <c r="BL801" s="30"/>
      <c r="BM801" s="30"/>
      <c r="BN801" s="30"/>
      <c r="BO801" s="30"/>
      <c r="BP801" s="30"/>
      <c r="BQ801" s="30"/>
    </row>
    <row r="802" spans="32:69" x14ac:dyDescent="0.25">
      <c r="AF802" s="28"/>
      <c r="AG802" s="28"/>
      <c r="AH802" s="28"/>
      <c r="AI802" s="29"/>
      <c r="BC802" s="30"/>
      <c r="BD802" s="30"/>
      <c r="BE802" s="30"/>
      <c r="BF802" s="30"/>
      <c r="BG802" s="30"/>
      <c r="BH802" s="30"/>
      <c r="BI802" s="30"/>
      <c r="BJ802" s="30"/>
      <c r="BK802" s="30"/>
      <c r="BL802" s="30"/>
      <c r="BM802" s="30"/>
      <c r="BN802" s="30"/>
      <c r="BO802" s="30"/>
      <c r="BP802" s="30"/>
      <c r="BQ802" s="30"/>
    </row>
    <row r="803" spans="32:69" x14ac:dyDescent="0.25">
      <c r="AF803" s="28"/>
      <c r="AG803" s="28"/>
      <c r="AH803" s="28"/>
      <c r="AI803" s="29"/>
      <c r="BC803" s="30"/>
      <c r="BD803" s="30"/>
      <c r="BE803" s="30"/>
      <c r="BF803" s="30"/>
      <c r="BG803" s="30"/>
      <c r="BH803" s="30"/>
      <c r="BI803" s="30"/>
      <c r="BJ803" s="30"/>
      <c r="BK803" s="30"/>
      <c r="BL803" s="30"/>
      <c r="BM803" s="30"/>
      <c r="BN803" s="30"/>
      <c r="BO803" s="30"/>
      <c r="BP803" s="30"/>
      <c r="BQ803" s="30"/>
    </row>
    <row r="804" spans="32:69" x14ac:dyDescent="0.25">
      <c r="AF804" s="28"/>
      <c r="AG804" s="28"/>
      <c r="AH804" s="28"/>
      <c r="AI804" s="29"/>
      <c r="BC804" s="30"/>
      <c r="BD804" s="30"/>
      <c r="BE804" s="30"/>
      <c r="BF804" s="30"/>
      <c r="BG804" s="30"/>
      <c r="BH804" s="30"/>
      <c r="BI804" s="30"/>
      <c r="BJ804" s="30"/>
      <c r="BK804" s="30"/>
      <c r="BL804" s="30"/>
      <c r="BM804" s="30"/>
      <c r="BN804" s="30"/>
      <c r="BO804" s="30"/>
      <c r="BP804" s="30"/>
      <c r="BQ804" s="30"/>
    </row>
    <row r="805" spans="32:69" x14ac:dyDescent="0.25">
      <c r="AF805" s="28"/>
      <c r="AG805" s="28"/>
      <c r="AH805" s="28"/>
      <c r="AI805" s="29"/>
      <c r="BC805" s="30"/>
      <c r="BD805" s="30"/>
      <c r="BE805" s="30"/>
      <c r="BF805" s="30"/>
      <c r="BG805" s="30"/>
      <c r="BH805" s="30"/>
      <c r="BI805" s="30"/>
      <c r="BJ805" s="30"/>
      <c r="BK805" s="30"/>
      <c r="BL805" s="30"/>
      <c r="BM805" s="30"/>
      <c r="BN805" s="30"/>
      <c r="BO805" s="30"/>
      <c r="BP805" s="30"/>
      <c r="BQ805" s="30"/>
    </row>
    <row r="806" spans="32:69" x14ac:dyDescent="0.25">
      <c r="AF806" s="28"/>
      <c r="AG806" s="28"/>
      <c r="AH806" s="28"/>
      <c r="AI806" s="29"/>
      <c r="BC806" s="30"/>
      <c r="BD806" s="30"/>
      <c r="BE806" s="30"/>
      <c r="BF806" s="30"/>
      <c r="BG806" s="30"/>
      <c r="BH806" s="30"/>
      <c r="BI806" s="30"/>
      <c r="BJ806" s="30"/>
      <c r="BK806" s="30"/>
      <c r="BL806" s="30"/>
      <c r="BM806" s="30"/>
      <c r="BN806" s="30"/>
      <c r="BO806" s="30"/>
      <c r="BP806" s="30"/>
      <c r="BQ806" s="30"/>
    </row>
    <row r="807" spans="32:69" x14ac:dyDescent="0.25">
      <c r="AF807" s="28"/>
      <c r="AG807" s="28"/>
      <c r="AH807" s="28"/>
      <c r="AI807" s="29"/>
      <c r="BC807" s="30"/>
      <c r="BD807" s="30"/>
      <c r="BE807" s="30"/>
      <c r="BF807" s="30"/>
      <c r="BG807" s="30"/>
      <c r="BH807" s="30"/>
      <c r="BI807" s="30"/>
      <c r="BJ807" s="30"/>
      <c r="BK807" s="30"/>
      <c r="BL807" s="30"/>
      <c r="BM807" s="30"/>
      <c r="BN807" s="30"/>
      <c r="BO807" s="30"/>
      <c r="BP807" s="30"/>
      <c r="BQ807" s="30"/>
    </row>
    <row r="808" spans="32:69" x14ac:dyDescent="0.25">
      <c r="AF808" s="28"/>
      <c r="AG808" s="28"/>
      <c r="AH808" s="28"/>
      <c r="AI808" s="29"/>
      <c r="BC808" s="30"/>
      <c r="BD808" s="30"/>
      <c r="BE808" s="30"/>
      <c r="BF808" s="30"/>
      <c r="BG808" s="30"/>
      <c r="BH808" s="30"/>
      <c r="BI808" s="30"/>
      <c r="BJ808" s="30"/>
      <c r="BK808" s="30"/>
      <c r="BL808" s="30"/>
      <c r="BM808" s="30"/>
      <c r="BN808" s="30"/>
      <c r="BO808" s="30"/>
      <c r="BP808" s="30"/>
      <c r="BQ808" s="30"/>
    </row>
    <row r="809" spans="32:69" x14ac:dyDescent="0.25">
      <c r="AF809" s="28"/>
      <c r="AG809" s="28"/>
      <c r="AH809" s="28"/>
      <c r="AI809" s="29"/>
      <c r="BC809" s="30"/>
      <c r="BD809" s="30"/>
      <c r="BE809" s="30"/>
      <c r="BF809" s="30"/>
      <c r="BG809" s="30"/>
      <c r="BH809" s="30"/>
      <c r="BI809" s="30"/>
      <c r="BJ809" s="30"/>
      <c r="BK809" s="30"/>
      <c r="BL809" s="30"/>
      <c r="BM809" s="30"/>
      <c r="BN809" s="30"/>
      <c r="BO809" s="30"/>
      <c r="BP809" s="30"/>
      <c r="BQ809" s="30"/>
    </row>
    <row r="810" spans="32:69" x14ac:dyDescent="0.25">
      <c r="AF810" s="28"/>
      <c r="AG810" s="28"/>
      <c r="AH810" s="28"/>
      <c r="AI810" s="29"/>
      <c r="BC810" s="30"/>
      <c r="BD810" s="30"/>
      <c r="BE810" s="30"/>
      <c r="BF810" s="30"/>
      <c r="BG810" s="30"/>
      <c r="BH810" s="30"/>
      <c r="BI810" s="30"/>
      <c r="BJ810" s="30"/>
      <c r="BK810" s="30"/>
      <c r="BL810" s="30"/>
      <c r="BM810" s="30"/>
      <c r="BN810" s="30"/>
      <c r="BO810" s="30"/>
      <c r="BP810" s="30"/>
      <c r="BQ810" s="30"/>
    </row>
    <row r="811" spans="32:69" x14ac:dyDescent="0.25">
      <c r="AF811" s="28"/>
      <c r="AG811" s="28"/>
      <c r="AH811" s="28"/>
      <c r="AI811" s="29"/>
      <c r="BC811" s="30"/>
      <c r="BD811" s="30"/>
      <c r="BE811" s="30"/>
      <c r="BF811" s="30"/>
      <c r="BG811" s="30"/>
      <c r="BH811" s="30"/>
      <c r="BI811" s="30"/>
      <c r="BJ811" s="30"/>
      <c r="BK811" s="30"/>
      <c r="BL811" s="30"/>
      <c r="BM811" s="30"/>
      <c r="BN811" s="30"/>
      <c r="BO811" s="30"/>
      <c r="BP811" s="30"/>
      <c r="BQ811" s="30"/>
    </row>
    <row r="812" spans="32:69" x14ac:dyDescent="0.25">
      <c r="AF812" s="28"/>
      <c r="AG812" s="28"/>
      <c r="AH812" s="28"/>
      <c r="AI812" s="29"/>
      <c r="BC812" s="30"/>
      <c r="BD812" s="30"/>
      <c r="BE812" s="30"/>
      <c r="BF812" s="30"/>
      <c r="BG812" s="30"/>
      <c r="BH812" s="30"/>
      <c r="BI812" s="30"/>
      <c r="BJ812" s="30"/>
      <c r="BK812" s="30"/>
      <c r="BL812" s="30"/>
      <c r="BM812" s="30"/>
      <c r="BN812" s="30"/>
      <c r="BO812" s="30"/>
      <c r="BP812" s="30"/>
      <c r="BQ812" s="30"/>
    </row>
    <row r="813" spans="32:69" x14ac:dyDescent="0.25">
      <c r="AF813" s="28"/>
      <c r="AG813" s="28"/>
      <c r="AH813" s="28"/>
      <c r="AI813" s="29"/>
      <c r="BC813" s="30"/>
      <c r="BD813" s="30"/>
      <c r="BE813" s="30"/>
      <c r="BF813" s="30"/>
      <c r="BG813" s="30"/>
      <c r="BH813" s="30"/>
      <c r="BI813" s="30"/>
      <c r="BJ813" s="30"/>
      <c r="BK813" s="30"/>
      <c r="BL813" s="30"/>
      <c r="BM813" s="30"/>
      <c r="BN813" s="30"/>
      <c r="BO813" s="30"/>
      <c r="BP813" s="30"/>
      <c r="BQ813" s="30"/>
    </row>
    <row r="814" spans="32:69" x14ac:dyDescent="0.25">
      <c r="AF814" s="28"/>
      <c r="AG814" s="28"/>
      <c r="AH814" s="28"/>
      <c r="AI814" s="29"/>
      <c r="BC814" s="30"/>
      <c r="BD814" s="30"/>
      <c r="BE814" s="30"/>
      <c r="BF814" s="30"/>
      <c r="BG814" s="30"/>
      <c r="BH814" s="30"/>
      <c r="BI814" s="30"/>
      <c r="BJ814" s="30"/>
      <c r="BK814" s="30"/>
      <c r="BL814" s="30"/>
      <c r="BM814" s="30"/>
      <c r="BN814" s="30"/>
      <c r="BO814" s="30"/>
      <c r="BP814" s="30"/>
      <c r="BQ814" s="30"/>
    </row>
    <row r="815" spans="32:69" x14ac:dyDescent="0.25">
      <c r="AF815" s="28"/>
      <c r="AG815" s="28"/>
      <c r="AH815" s="28"/>
      <c r="AI815" s="29"/>
      <c r="BC815" s="30"/>
      <c r="BD815" s="30"/>
      <c r="BE815" s="30"/>
      <c r="BF815" s="30"/>
      <c r="BG815" s="30"/>
      <c r="BH815" s="30"/>
      <c r="BI815" s="30"/>
      <c r="BJ815" s="30"/>
      <c r="BK815" s="30"/>
      <c r="BL815" s="30"/>
      <c r="BM815" s="30"/>
      <c r="BN815" s="30"/>
      <c r="BO815" s="30"/>
      <c r="BP815" s="30"/>
      <c r="BQ815" s="30"/>
    </row>
    <row r="816" spans="32:69" x14ac:dyDescent="0.25">
      <c r="AF816" s="28"/>
      <c r="AG816" s="28"/>
      <c r="AH816" s="28"/>
      <c r="AI816" s="29"/>
      <c r="BC816" s="30"/>
      <c r="BD816" s="30"/>
      <c r="BE816" s="30"/>
      <c r="BF816" s="30"/>
      <c r="BG816" s="30"/>
      <c r="BH816" s="30"/>
      <c r="BI816" s="30"/>
      <c r="BJ816" s="30"/>
      <c r="BK816" s="30"/>
      <c r="BL816" s="30"/>
      <c r="BM816" s="30"/>
      <c r="BN816" s="30"/>
      <c r="BO816" s="30"/>
      <c r="BP816" s="30"/>
      <c r="BQ816" s="30"/>
    </row>
    <row r="817" spans="32:69" x14ac:dyDescent="0.25">
      <c r="AF817" s="28"/>
      <c r="AG817" s="28"/>
      <c r="AH817" s="28"/>
      <c r="AI817" s="29"/>
      <c r="BC817" s="30"/>
      <c r="BD817" s="30"/>
      <c r="BE817" s="30"/>
      <c r="BF817" s="30"/>
      <c r="BG817" s="30"/>
      <c r="BH817" s="30"/>
      <c r="BI817" s="30"/>
      <c r="BJ817" s="30"/>
      <c r="BK817" s="30"/>
      <c r="BL817" s="30"/>
      <c r="BM817" s="30"/>
      <c r="BN817" s="30"/>
      <c r="BO817" s="30"/>
      <c r="BP817" s="30"/>
      <c r="BQ817" s="30"/>
    </row>
    <row r="818" spans="32:69" x14ac:dyDescent="0.25">
      <c r="AF818" s="28"/>
      <c r="AG818" s="28"/>
      <c r="AH818" s="28"/>
      <c r="AI818" s="29"/>
      <c r="BC818" s="30"/>
      <c r="BD818" s="30"/>
      <c r="BE818" s="30"/>
      <c r="BF818" s="30"/>
      <c r="BG818" s="30"/>
      <c r="BH818" s="30"/>
      <c r="BI818" s="30"/>
      <c r="BJ818" s="30"/>
      <c r="BK818" s="30"/>
      <c r="BL818" s="30"/>
      <c r="BM818" s="30"/>
      <c r="BN818" s="30"/>
      <c r="BO818" s="30"/>
      <c r="BP818" s="30"/>
      <c r="BQ818" s="30"/>
    </row>
    <row r="819" spans="32:69" x14ac:dyDescent="0.25">
      <c r="AF819" s="28"/>
      <c r="AG819" s="28"/>
      <c r="AH819" s="28"/>
      <c r="AI819" s="29"/>
      <c r="BC819" s="30"/>
      <c r="BD819" s="30"/>
      <c r="BE819" s="30"/>
      <c r="BF819" s="30"/>
      <c r="BG819" s="30"/>
      <c r="BH819" s="30"/>
      <c r="BI819" s="30"/>
      <c r="BJ819" s="30"/>
      <c r="BK819" s="30"/>
      <c r="BL819" s="30"/>
      <c r="BM819" s="30"/>
      <c r="BN819" s="30"/>
      <c r="BO819" s="30"/>
      <c r="BP819" s="30"/>
      <c r="BQ819" s="30"/>
    </row>
    <row r="820" spans="32:69" x14ac:dyDescent="0.25">
      <c r="AF820" s="28"/>
      <c r="AG820" s="28"/>
      <c r="AH820" s="28"/>
      <c r="AI820" s="29"/>
      <c r="BC820" s="30"/>
      <c r="BD820" s="30"/>
      <c r="BE820" s="30"/>
      <c r="BF820" s="30"/>
      <c r="BG820" s="30"/>
      <c r="BH820" s="30"/>
      <c r="BI820" s="30"/>
      <c r="BJ820" s="30"/>
      <c r="BK820" s="30"/>
      <c r="BL820" s="30"/>
      <c r="BM820" s="30"/>
      <c r="BN820" s="30"/>
      <c r="BO820" s="30"/>
      <c r="BP820" s="30"/>
      <c r="BQ820" s="30"/>
    </row>
    <row r="821" spans="32:69" x14ac:dyDescent="0.25">
      <c r="AF821" s="28"/>
      <c r="AG821" s="28"/>
      <c r="AH821" s="28"/>
      <c r="AI821" s="29"/>
      <c r="BC821" s="30"/>
      <c r="BD821" s="30"/>
      <c r="BE821" s="30"/>
      <c r="BF821" s="30"/>
      <c r="BG821" s="30"/>
      <c r="BH821" s="30"/>
      <c r="BI821" s="30"/>
      <c r="BJ821" s="30"/>
      <c r="BK821" s="30"/>
      <c r="BL821" s="30"/>
      <c r="BM821" s="30"/>
      <c r="BN821" s="30"/>
      <c r="BO821" s="30"/>
      <c r="BP821" s="30"/>
      <c r="BQ821" s="30"/>
    </row>
    <row r="822" spans="32:69" x14ac:dyDescent="0.25">
      <c r="AF822" s="28"/>
      <c r="AG822" s="28"/>
      <c r="AH822" s="28"/>
      <c r="AI822" s="29"/>
      <c r="BC822" s="30"/>
      <c r="BD822" s="30"/>
      <c r="BE822" s="30"/>
      <c r="BF822" s="30"/>
      <c r="BG822" s="30"/>
      <c r="BH822" s="30"/>
      <c r="BI822" s="30"/>
      <c r="BJ822" s="30"/>
      <c r="BK822" s="30"/>
      <c r="BL822" s="30"/>
      <c r="BM822" s="30"/>
      <c r="BN822" s="30"/>
      <c r="BO822" s="30"/>
      <c r="BP822" s="30"/>
      <c r="BQ822" s="30"/>
    </row>
    <row r="823" spans="32:69" x14ac:dyDescent="0.25">
      <c r="AF823" s="28"/>
      <c r="AG823" s="28"/>
      <c r="AH823" s="28"/>
      <c r="AI823" s="29"/>
      <c r="BC823" s="30"/>
      <c r="BD823" s="30"/>
      <c r="BE823" s="30"/>
      <c r="BF823" s="30"/>
      <c r="BG823" s="30"/>
      <c r="BH823" s="30"/>
      <c r="BI823" s="30"/>
      <c r="BJ823" s="30"/>
      <c r="BK823" s="30"/>
      <c r="BL823" s="30"/>
      <c r="BM823" s="30"/>
      <c r="BN823" s="30"/>
      <c r="BO823" s="30"/>
      <c r="BP823" s="30"/>
      <c r="BQ823" s="30"/>
    </row>
    <row r="824" spans="32:69" x14ac:dyDescent="0.25">
      <c r="AF824" s="28"/>
      <c r="AG824" s="28"/>
      <c r="AH824" s="28"/>
      <c r="AI824" s="29"/>
      <c r="BC824" s="30"/>
      <c r="BD824" s="30"/>
      <c r="BE824" s="30"/>
      <c r="BF824" s="30"/>
      <c r="BG824" s="30"/>
      <c r="BH824" s="30"/>
      <c r="BI824" s="30"/>
      <c r="BJ824" s="30"/>
      <c r="BK824" s="30"/>
      <c r="BL824" s="30"/>
      <c r="BM824" s="30"/>
      <c r="BN824" s="30"/>
      <c r="BO824" s="30"/>
      <c r="BP824" s="30"/>
      <c r="BQ824" s="30"/>
    </row>
    <row r="825" spans="32:69" x14ac:dyDescent="0.25">
      <c r="AF825" s="28"/>
      <c r="AG825" s="28"/>
      <c r="AH825" s="28"/>
      <c r="AI825" s="29"/>
      <c r="BC825" s="30"/>
      <c r="BD825" s="30"/>
      <c r="BE825" s="30"/>
      <c r="BF825" s="30"/>
      <c r="BG825" s="30"/>
      <c r="BH825" s="30"/>
      <c r="BI825" s="30"/>
      <c r="BJ825" s="30"/>
      <c r="BK825" s="30"/>
      <c r="BL825" s="30"/>
      <c r="BM825" s="30"/>
      <c r="BN825" s="30"/>
      <c r="BO825" s="30"/>
      <c r="BP825" s="30"/>
      <c r="BQ825" s="30"/>
    </row>
    <row r="826" spans="32:69" x14ac:dyDescent="0.25">
      <c r="AF826" s="28"/>
      <c r="AG826" s="28"/>
      <c r="AH826" s="28"/>
      <c r="AI826" s="29"/>
      <c r="BC826" s="30"/>
      <c r="BD826" s="30"/>
      <c r="BE826" s="30"/>
      <c r="BF826" s="30"/>
      <c r="BG826" s="30"/>
      <c r="BH826" s="30"/>
      <c r="BI826" s="30"/>
      <c r="BJ826" s="30"/>
      <c r="BK826" s="30"/>
      <c r="BL826" s="30"/>
      <c r="BM826" s="30"/>
      <c r="BN826" s="30"/>
      <c r="BO826" s="30"/>
      <c r="BP826" s="30"/>
      <c r="BQ826" s="30"/>
    </row>
    <row r="827" spans="32:69" x14ac:dyDescent="0.25">
      <c r="AF827" s="28"/>
      <c r="AG827" s="28"/>
      <c r="AH827" s="28"/>
      <c r="AI827" s="29"/>
      <c r="BC827" s="30"/>
      <c r="BD827" s="30"/>
      <c r="BE827" s="30"/>
      <c r="BF827" s="30"/>
      <c r="BG827" s="30"/>
      <c r="BH827" s="30"/>
      <c r="BI827" s="30"/>
      <c r="BJ827" s="30"/>
      <c r="BK827" s="30"/>
      <c r="BL827" s="30"/>
      <c r="BM827" s="30"/>
      <c r="BN827" s="30"/>
      <c r="BO827" s="30"/>
      <c r="BP827" s="30"/>
      <c r="BQ827" s="30"/>
    </row>
    <row r="828" spans="32:69" x14ac:dyDescent="0.25">
      <c r="AF828" s="28"/>
      <c r="AG828" s="28"/>
      <c r="AH828" s="28"/>
      <c r="AI828" s="29"/>
      <c r="BC828" s="30"/>
      <c r="BD828" s="30"/>
      <c r="BE828" s="30"/>
      <c r="BF828" s="30"/>
      <c r="BG828" s="30"/>
      <c r="BH828" s="30"/>
      <c r="BI828" s="30"/>
      <c r="BJ828" s="30"/>
      <c r="BK828" s="30"/>
      <c r="BL828" s="30"/>
      <c r="BM828" s="30"/>
      <c r="BN828" s="30"/>
      <c r="BO828" s="30"/>
      <c r="BP828" s="30"/>
      <c r="BQ828" s="30"/>
    </row>
    <row r="829" spans="32:69" x14ac:dyDescent="0.25">
      <c r="AF829" s="28"/>
      <c r="AG829" s="28"/>
      <c r="AH829" s="28"/>
      <c r="AI829" s="29"/>
      <c r="BC829" s="30"/>
      <c r="BD829" s="30"/>
      <c r="BE829" s="30"/>
      <c r="BF829" s="30"/>
      <c r="BG829" s="30"/>
      <c r="BH829" s="30"/>
      <c r="BI829" s="30"/>
      <c r="BJ829" s="30"/>
      <c r="BK829" s="30"/>
      <c r="BL829" s="30"/>
      <c r="BM829" s="30"/>
      <c r="BN829" s="30"/>
      <c r="BO829" s="30"/>
      <c r="BP829" s="30"/>
      <c r="BQ829" s="30"/>
    </row>
    <row r="830" spans="32:69" x14ac:dyDescent="0.25">
      <c r="AF830" s="28"/>
      <c r="AG830" s="28"/>
      <c r="AH830" s="28"/>
      <c r="AI830" s="29"/>
      <c r="BC830" s="30"/>
      <c r="BD830" s="30"/>
      <c r="BE830" s="30"/>
      <c r="BF830" s="30"/>
      <c r="BG830" s="30"/>
      <c r="BH830" s="30"/>
      <c r="BI830" s="30"/>
      <c r="BJ830" s="30"/>
      <c r="BK830" s="30"/>
      <c r="BL830" s="30"/>
      <c r="BM830" s="30"/>
      <c r="BN830" s="30"/>
      <c r="BO830" s="30"/>
      <c r="BP830" s="30"/>
      <c r="BQ830" s="30"/>
    </row>
    <row r="831" spans="32:69" x14ac:dyDescent="0.25">
      <c r="AF831" s="28"/>
      <c r="AG831" s="28"/>
      <c r="AH831" s="28"/>
      <c r="AI831" s="29"/>
      <c r="BC831" s="30"/>
      <c r="BD831" s="30"/>
      <c r="BE831" s="30"/>
      <c r="BF831" s="30"/>
      <c r="BG831" s="30"/>
      <c r="BH831" s="30"/>
      <c r="BI831" s="30"/>
      <c r="BJ831" s="30"/>
      <c r="BK831" s="30"/>
      <c r="BL831" s="30"/>
      <c r="BM831" s="30"/>
      <c r="BN831" s="30"/>
      <c r="BO831" s="30"/>
      <c r="BP831" s="30"/>
      <c r="BQ831" s="30"/>
    </row>
    <row r="832" spans="32:69" x14ac:dyDescent="0.25">
      <c r="AF832" s="28"/>
      <c r="AG832" s="28"/>
      <c r="AH832" s="28"/>
      <c r="AI832" s="29"/>
      <c r="BC832" s="30"/>
      <c r="BD832" s="30"/>
      <c r="BE832" s="30"/>
      <c r="BF832" s="30"/>
      <c r="BG832" s="30"/>
      <c r="BH832" s="30"/>
      <c r="BI832" s="30"/>
      <c r="BJ832" s="30"/>
      <c r="BK832" s="30"/>
      <c r="BL832" s="30"/>
      <c r="BM832" s="30"/>
      <c r="BN832" s="30"/>
      <c r="BO832" s="30"/>
      <c r="BP832" s="30"/>
      <c r="BQ832" s="30"/>
    </row>
    <row r="833" spans="32:69" x14ac:dyDescent="0.25">
      <c r="AF833" s="28"/>
      <c r="AG833" s="28"/>
      <c r="AH833" s="28"/>
      <c r="AI833" s="29"/>
      <c r="BC833" s="30"/>
      <c r="BD833" s="30"/>
      <c r="BE833" s="30"/>
      <c r="BF833" s="30"/>
      <c r="BG833" s="30"/>
      <c r="BH833" s="30"/>
      <c r="BI833" s="30"/>
      <c r="BJ833" s="30"/>
      <c r="BK833" s="30"/>
      <c r="BL833" s="30"/>
      <c r="BM833" s="30"/>
      <c r="BN833" s="30"/>
      <c r="BO833" s="30"/>
      <c r="BP833" s="30"/>
      <c r="BQ833" s="30"/>
    </row>
    <row r="834" spans="32:69" x14ac:dyDescent="0.25">
      <c r="AF834" s="28"/>
      <c r="AG834" s="28"/>
      <c r="AH834" s="28"/>
      <c r="AI834" s="29"/>
      <c r="BC834" s="30"/>
      <c r="BD834" s="30"/>
      <c r="BE834" s="30"/>
      <c r="BF834" s="30"/>
      <c r="BG834" s="30"/>
      <c r="BH834" s="30"/>
      <c r="BI834" s="30"/>
      <c r="BJ834" s="30"/>
      <c r="BK834" s="30"/>
      <c r="BL834" s="30"/>
      <c r="BM834" s="30"/>
      <c r="BN834" s="30"/>
      <c r="BO834" s="30"/>
      <c r="BP834" s="30"/>
      <c r="BQ834" s="30"/>
    </row>
    <row r="835" spans="32:69" x14ac:dyDescent="0.25">
      <c r="AF835" s="28"/>
      <c r="AG835" s="28"/>
      <c r="AH835" s="28"/>
      <c r="AI835" s="29"/>
      <c r="BC835" s="30"/>
      <c r="BD835" s="30"/>
      <c r="BE835" s="30"/>
      <c r="BF835" s="30"/>
      <c r="BG835" s="30"/>
      <c r="BH835" s="30"/>
      <c r="BI835" s="30"/>
      <c r="BJ835" s="30"/>
      <c r="BK835" s="30"/>
      <c r="BL835" s="30"/>
      <c r="BM835" s="30"/>
      <c r="BN835" s="30"/>
      <c r="BO835" s="30"/>
      <c r="BP835" s="30"/>
      <c r="BQ835" s="30"/>
    </row>
    <row r="836" spans="32:69" x14ac:dyDescent="0.25">
      <c r="AF836" s="28"/>
      <c r="AG836" s="28"/>
      <c r="AH836" s="28"/>
      <c r="AI836" s="29"/>
      <c r="BC836" s="30"/>
      <c r="BD836" s="30"/>
      <c r="BE836" s="30"/>
      <c r="BF836" s="30"/>
      <c r="BG836" s="30"/>
      <c r="BH836" s="30"/>
      <c r="BI836" s="30"/>
      <c r="BJ836" s="30"/>
      <c r="BK836" s="30"/>
      <c r="BL836" s="30"/>
      <c r="BM836" s="30"/>
      <c r="BN836" s="30"/>
      <c r="BO836" s="30"/>
      <c r="BP836" s="30"/>
      <c r="BQ836" s="30"/>
    </row>
    <row r="837" spans="32:69" x14ac:dyDescent="0.25">
      <c r="AF837" s="28"/>
      <c r="AG837" s="28"/>
      <c r="AH837" s="28"/>
      <c r="AI837" s="29"/>
      <c r="BC837" s="30"/>
      <c r="BD837" s="30"/>
      <c r="BE837" s="30"/>
      <c r="BF837" s="30"/>
      <c r="BG837" s="30"/>
      <c r="BH837" s="30"/>
      <c r="BI837" s="30"/>
      <c r="BJ837" s="30"/>
      <c r="BK837" s="30"/>
      <c r="BL837" s="30"/>
      <c r="BM837" s="30"/>
      <c r="BN837" s="30"/>
      <c r="BO837" s="30"/>
      <c r="BP837" s="30"/>
      <c r="BQ837" s="30"/>
    </row>
    <row r="838" spans="32:69" x14ac:dyDescent="0.25">
      <c r="AF838" s="28"/>
      <c r="AG838" s="28"/>
      <c r="AH838" s="28"/>
      <c r="AI838" s="29"/>
      <c r="BC838" s="30"/>
      <c r="BD838" s="30"/>
      <c r="BE838" s="30"/>
      <c r="BF838" s="30"/>
      <c r="BG838" s="30"/>
      <c r="BH838" s="30"/>
      <c r="BI838" s="30"/>
      <c r="BJ838" s="30"/>
      <c r="BK838" s="30"/>
      <c r="BL838" s="30"/>
      <c r="BM838" s="30"/>
      <c r="BN838" s="30"/>
      <c r="BO838" s="30"/>
      <c r="BP838" s="30"/>
      <c r="BQ838" s="30"/>
    </row>
    <row r="839" spans="32:69" x14ac:dyDescent="0.25">
      <c r="AF839" s="28"/>
      <c r="AG839" s="28"/>
      <c r="AH839" s="28"/>
      <c r="AI839" s="29"/>
      <c r="BC839" s="30"/>
      <c r="BD839" s="30"/>
      <c r="BE839" s="30"/>
      <c r="BF839" s="30"/>
      <c r="BG839" s="30"/>
      <c r="BH839" s="30"/>
      <c r="BI839" s="30"/>
      <c r="BJ839" s="30"/>
      <c r="BK839" s="30"/>
      <c r="BL839" s="30"/>
      <c r="BM839" s="30"/>
      <c r="BN839" s="30"/>
      <c r="BO839" s="30"/>
      <c r="BP839" s="30"/>
      <c r="BQ839" s="30"/>
    </row>
    <row r="840" spans="32:69" x14ac:dyDescent="0.25">
      <c r="AF840" s="28"/>
      <c r="AG840" s="28"/>
      <c r="AH840" s="28"/>
      <c r="AI840" s="29"/>
      <c r="BC840" s="30"/>
      <c r="BD840" s="30"/>
      <c r="BE840" s="30"/>
      <c r="BF840" s="30"/>
      <c r="BG840" s="30"/>
      <c r="BH840" s="30"/>
      <c r="BI840" s="30"/>
      <c r="BJ840" s="30"/>
      <c r="BK840" s="30"/>
      <c r="BL840" s="30"/>
      <c r="BM840" s="30"/>
      <c r="BN840" s="30"/>
      <c r="BO840" s="30"/>
      <c r="BP840" s="30"/>
      <c r="BQ840" s="30"/>
    </row>
    <row r="841" spans="32:69" x14ac:dyDescent="0.25">
      <c r="AF841" s="28"/>
      <c r="AG841" s="28"/>
      <c r="AH841" s="28"/>
      <c r="AI841" s="29"/>
      <c r="BC841" s="30"/>
      <c r="BD841" s="30"/>
      <c r="BE841" s="30"/>
      <c r="BF841" s="30"/>
      <c r="BG841" s="30"/>
      <c r="BH841" s="30"/>
      <c r="BI841" s="30"/>
      <c r="BJ841" s="30"/>
      <c r="BK841" s="30"/>
      <c r="BL841" s="30"/>
      <c r="BM841" s="30"/>
      <c r="BN841" s="30"/>
      <c r="BO841" s="30"/>
      <c r="BP841" s="30"/>
      <c r="BQ841" s="30"/>
    </row>
    <row r="842" spans="32:69" x14ac:dyDescent="0.25">
      <c r="AF842" s="28"/>
      <c r="AG842" s="28"/>
      <c r="AH842" s="28"/>
      <c r="AI842" s="29"/>
      <c r="BC842" s="30"/>
      <c r="BD842" s="30"/>
      <c r="BE842" s="30"/>
      <c r="BF842" s="30"/>
      <c r="BG842" s="30"/>
      <c r="BH842" s="30"/>
      <c r="BI842" s="30"/>
      <c r="BJ842" s="30"/>
      <c r="BK842" s="30"/>
      <c r="BL842" s="30"/>
      <c r="BM842" s="30"/>
      <c r="BN842" s="30"/>
      <c r="BO842" s="30"/>
      <c r="BP842" s="30"/>
      <c r="BQ842" s="30"/>
    </row>
    <row r="843" spans="32:69" x14ac:dyDescent="0.25">
      <c r="AF843" s="28"/>
      <c r="AG843" s="28"/>
      <c r="AH843" s="28"/>
      <c r="AI843" s="29"/>
      <c r="BC843" s="30"/>
      <c r="BD843" s="30"/>
      <c r="BE843" s="30"/>
      <c r="BF843" s="30"/>
      <c r="BG843" s="30"/>
      <c r="BH843" s="30"/>
      <c r="BI843" s="30"/>
      <c r="BJ843" s="30"/>
      <c r="BK843" s="30"/>
      <c r="BL843" s="30"/>
      <c r="BM843" s="30"/>
      <c r="BN843" s="30"/>
      <c r="BO843" s="30"/>
      <c r="BP843" s="30"/>
      <c r="BQ843" s="30"/>
    </row>
    <row r="844" spans="32:69" x14ac:dyDescent="0.25">
      <c r="AF844" s="28"/>
      <c r="AG844" s="28"/>
      <c r="AH844" s="28"/>
      <c r="AI844" s="29"/>
      <c r="BC844" s="30"/>
      <c r="BD844" s="30"/>
      <c r="BE844" s="30"/>
      <c r="BF844" s="30"/>
      <c r="BG844" s="30"/>
      <c r="BH844" s="30"/>
      <c r="BI844" s="30"/>
      <c r="BJ844" s="30"/>
      <c r="BK844" s="30"/>
      <c r="BL844" s="30"/>
      <c r="BM844" s="30"/>
      <c r="BN844" s="30"/>
      <c r="BO844" s="30"/>
      <c r="BP844" s="30"/>
      <c r="BQ844" s="30"/>
    </row>
    <row r="845" spans="32:69" x14ac:dyDescent="0.25">
      <c r="AF845" s="28"/>
      <c r="AG845" s="28"/>
      <c r="AH845" s="28"/>
      <c r="AI845" s="29"/>
      <c r="BC845" s="30"/>
      <c r="BD845" s="30"/>
      <c r="BE845" s="30"/>
      <c r="BF845" s="30"/>
      <c r="BG845" s="30"/>
      <c r="BH845" s="30"/>
      <c r="BI845" s="30"/>
      <c r="BJ845" s="30"/>
      <c r="BK845" s="30"/>
      <c r="BL845" s="30"/>
      <c r="BM845" s="30"/>
      <c r="BN845" s="30"/>
      <c r="BO845" s="30"/>
      <c r="BP845" s="30"/>
      <c r="BQ845" s="30"/>
    </row>
    <row r="846" spans="32:69" x14ac:dyDescent="0.25">
      <c r="AF846" s="28"/>
      <c r="AG846" s="28"/>
      <c r="AH846" s="28"/>
      <c r="AI846" s="29"/>
      <c r="BC846" s="30"/>
      <c r="BD846" s="30"/>
      <c r="BE846" s="30"/>
      <c r="BF846" s="30"/>
      <c r="BG846" s="30"/>
      <c r="BH846" s="30"/>
      <c r="BI846" s="30"/>
      <c r="BJ846" s="30"/>
      <c r="BK846" s="30"/>
      <c r="BL846" s="30"/>
      <c r="BM846" s="30"/>
      <c r="BN846" s="30"/>
      <c r="BO846" s="30"/>
      <c r="BP846" s="30"/>
      <c r="BQ846" s="30"/>
    </row>
    <row r="847" spans="32:69" x14ac:dyDescent="0.25">
      <c r="AF847" s="28"/>
      <c r="AG847" s="28"/>
      <c r="AH847" s="28"/>
      <c r="AI847" s="29"/>
      <c r="BC847" s="30"/>
      <c r="BD847" s="30"/>
      <c r="BE847" s="30"/>
      <c r="BF847" s="30"/>
      <c r="BG847" s="30"/>
      <c r="BH847" s="30"/>
      <c r="BI847" s="30"/>
      <c r="BJ847" s="30"/>
      <c r="BK847" s="30"/>
      <c r="BL847" s="30"/>
      <c r="BM847" s="30"/>
      <c r="BN847" s="30"/>
      <c r="BO847" s="30"/>
      <c r="BP847" s="30"/>
      <c r="BQ847" s="30"/>
    </row>
    <row r="848" spans="32:69" x14ac:dyDescent="0.25">
      <c r="AF848" s="28"/>
      <c r="AG848" s="28"/>
      <c r="AH848" s="28"/>
      <c r="AI848" s="29"/>
      <c r="BC848" s="30"/>
      <c r="BD848" s="30"/>
      <c r="BE848" s="30"/>
      <c r="BF848" s="30"/>
      <c r="BG848" s="30"/>
      <c r="BH848" s="30"/>
      <c r="BI848" s="30"/>
      <c r="BJ848" s="30"/>
      <c r="BK848" s="30"/>
      <c r="BL848" s="30"/>
      <c r="BM848" s="30"/>
      <c r="BN848" s="30"/>
      <c r="BO848" s="30"/>
      <c r="BP848" s="30"/>
      <c r="BQ848" s="30"/>
    </row>
    <row r="849" spans="32:69" x14ac:dyDescent="0.25">
      <c r="AF849" s="28"/>
      <c r="AG849" s="28"/>
      <c r="AH849" s="28"/>
      <c r="AI849" s="29"/>
      <c r="BC849" s="30"/>
      <c r="BD849" s="30"/>
      <c r="BE849" s="30"/>
      <c r="BF849" s="30"/>
      <c r="BG849" s="30"/>
      <c r="BH849" s="30"/>
      <c r="BI849" s="30"/>
      <c r="BJ849" s="30"/>
      <c r="BK849" s="30"/>
      <c r="BL849" s="30"/>
      <c r="BM849" s="30"/>
      <c r="BN849" s="30"/>
      <c r="BO849" s="30"/>
      <c r="BP849" s="30"/>
      <c r="BQ849" s="30"/>
    </row>
    <row r="850" spans="32:69" x14ac:dyDescent="0.25">
      <c r="AF850" s="28"/>
      <c r="AG850" s="28"/>
      <c r="AH850" s="28"/>
      <c r="AI850" s="29"/>
      <c r="BC850" s="30"/>
      <c r="BD850" s="30"/>
      <c r="BE850" s="30"/>
      <c r="BF850" s="30"/>
      <c r="BG850" s="30"/>
      <c r="BH850" s="30"/>
      <c r="BI850" s="30"/>
      <c r="BJ850" s="30"/>
      <c r="BK850" s="30"/>
      <c r="BL850" s="30"/>
      <c r="BM850" s="30"/>
      <c r="BN850" s="30"/>
      <c r="BO850" s="30"/>
      <c r="BP850" s="30"/>
      <c r="BQ850" s="30"/>
    </row>
    <row r="851" spans="32:69" x14ac:dyDescent="0.25">
      <c r="AF851" s="28"/>
      <c r="AG851" s="28"/>
      <c r="AH851" s="28"/>
      <c r="AI851" s="29"/>
      <c r="BC851" s="30"/>
      <c r="BD851" s="30"/>
      <c r="BE851" s="30"/>
      <c r="BF851" s="30"/>
      <c r="BG851" s="30"/>
      <c r="BH851" s="30"/>
      <c r="BI851" s="30"/>
      <c r="BJ851" s="30"/>
      <c r="BK851" s="30"/>
      <c r="BL851" s="30"/>
      <c r="BM851" s="30"/>
      <c r="BN851" s="30"/>
      <c r="BO851" s="30"/>
      <c r="BP851" s="30"/>
      <c r="BQ851" s="30"/>
    </row>
    <row r="852" spans="32:69" x14ac:dyDescent="0.25">
      <c r="AF852" s="28"/>
      <c r="AG852" s="28"/>
      <c r="AH852" s="28"/>
      <c r="AI852" s="29"/>
      <c r="BC852" s="30"/>
      <c r="BD852" s="30"/>
      <c r="BE852" s="30"/>
      <c r="BF852" s="30"/>
      <c r="BG852" s="30"/>
      <c r="BH852" s="30"/>
      <c r="BI852" s="30"/>
      <c r="BJ852" s="30"/>
      <c r="BK852" s="30"/>
      <c r="BL852" s="30"/>
      <c r="BM852" s="30"/>
      <c r="BN852" s="30"/>
      <c r="BO852" s="30"/>
      <c r="BP852" s="30"/>
      <c r="BQ852" s="30"/>
    </row>
    <row r="853" spans="32:69" x14ac:dyDescent="0.25">
      <c r="AF853" s="28"/>
      <c r="AG853" s="28"/>
      <c r="AH853" s="28"/>
      <c r="AI853" s="29"/>
      <c r="BC853" s="30"/>
      <c r="BD853" s="30"/>
      <c r="BE853" s="30"/>
      <c r="BF853" s="30"/>
      <c r="BG853" s="30"/>
      <c r="BH853" s="30"/>
      <c r="BI853" s="30"/>
      <c r="BJ853" s="30"/>
      <c r="BK853" s="30"/>
      <c r="BL853" s="30"/>
      <c r="BM853" s="30"/>
      <c r="BN853" s="30"/>
      <c r="BO853" s="30"/>
      <c r="BP853" s="30"/>
      <c r="BQ853" s="30"/>
    </row>
  </sheetData>
  <mergeCells count="61">
    <mergeCell ref="AS49:AT49"/>
    <mergeCell ref="V48:W48"/>
    <mergeCell ref="X48:Y48"/>
    <mergeCell ref="AK48:AL48"/>
    <mergeCell ref="AP48:AR48"/>
    <mergeCell ref="AS48:AT48"/>
    <mergeCell ref="AX48:AY48"/>
    <mergeCell ref="J49:K49"/>
    <mergeCell ref="L49:M49"/>
    <mergeCell ref="N49:P49"/>
    <mergeCell ref="Q49:R49"/>
    <mergeCell ref="T49:U49"/>
    <mergeCell ref="V49:W49"/>
    <mergeCell ref="AX49:AY49"/>
    <mergeCell ref="X49:Y49"/>
    <mergeCell ref="Z49:AC49"/>
    <mergeCell ref="AD49:AE49"/>
    <mergeCell ref="AK49:AL49"/>
    <mergeCell ref="AP49:AR49"/>
    <mergeCell ref="X47:Y47"/>
    <mergeCell ref="Z47:AC47"/>
    <mergeCell ref="AD47:AE47"/>
    <mergeCell ref="V47:W47"/>
    <mergeCell ref="J48:K48"/>
    <mergeCell ref="L48:M48"/>
    <mergeCell ref="N48:P48"/>
    <mergeCell ref="Q48:R48"/>
    <mergeCell ref="T48:U48"/>
    <mergeCell ref="J47:K47"/>
    <mergeCell ref="L47:M47"/>
    <mergeCell ref="N47:P47"/>
    <mergeCell ref="Q47:R47"/>
    <mergeCell ref="T47:U47"/>
    <mergeCell ref="Z48:AC48"/>
    <mergeCell ref="AD48:AE48"/>
    <mergeCell ref="AK47:AL47"/>
    <mergeCell ref="AP47:AR47"/>
    <mergeCell ref="AS47:AT47"/>
    <mergeCell ref="DK2:DL2"/>
    <mergeCell ref="DM2:DN2"/>
    <mergeCell ref="AK2:AL2"/>
    <mergeCell ref="AP2:AR2"/>
    <mergeCell ref="AS2:AT2"/>
    <mergeCell ref="AX2:AY2"/>
    <mergeCell ref="CB2:CD2"/>
    <mergeCell ref="CE2:CN2"/>
    <mergeCell ref="CO2:CR2"/>
    <mergeCell ref="CS2:CX2"/>
    <mergeCell ref="CY2:DJ2"/>
    <mergeCell ref="AX47:AY47"/>
    <mergeCell ref="BS2:CA2"/>
    <mergeCell ref="J1:BC1"/>
    <mergeCell ref="J2:K2"/>
    <mergeCell ref="L2:M2"/>
    <mergeCell ref="N2:P2"/>
    <mergeCell ref="Q2:R2"/>
    <mergeCell ref="T2:U2"/>
    <mergeCell ref="V2:W2"/>
    <mergeCell ref="X2:Y2"/>
    <mergeCell ref="Z2:AC2"/>
    <mergeCell ref="AD2:AE2"/>
  </mergeCells>
  <conditionalFormatting sqref="J47:J49 L47:L49 N47:N49 T47:T49 V47:V49 X47:X49 AD47:AD49 Q47:Q49 Z47:Z49 J58:AE183 J50:AL54 AF58:AL59 J55:AO57 J4:AE40 J41:BR46">
    <cfRule type="containsText" dxfId="67" priority="214" operator="containsText" text="N/A">
      <formula>NOT(ISERROR(SEARCH("N/A",J4)))</formula>
    </cfRule>
    <cfRule type="containsText" dxfId="66" priority="215" operator="containsText" text="NO">
      <formula>NOT(ISERROR(SEARCH("NO",J4)))</formula>
    </cfRule>
    <cfRule type="containsText" dxfId="65" priority="216" operator="containsText" text="YES">
      <formula>NOT(ISERROR(SEARCH("YES",J4)))</formula>
    </cfRule>
  </conditionalFormatting>
  <conditionalFormatting sqref="BK14:BN14 AJ61:AY182 BE4:BN13 AJ183:AZ183 AM47:AO49 AU47:AW49 AM50:AY54 AM58:AY60 AP55:AY57 BE15:BN40 AJ4:AY40">
    <cfRule type="containsText" dxfId="64" priority="211" operator="containsText" text="N/A">
      <formula>NOT(ISERROR(SEARCH("N/A",AJ4)))</formula>
    </cfRule>
    <cfRule type="containsText" dxfId="63" priority="212" operator="containsText" text="NO">
      <formula>NOT(ISERROR(SEARCH("NO",AJ4)))</formula>
    </cfRule>
    <cfRule type="containsText" dxfId="62" priority="213" operator="containsText" text="YES">
      <formula>NOT(ISERROR(SEARCH("YES",AJ4)))</formula>
    </cfRule>
  </conditionalFormatting>
  <conditionalFormatting sqref="CQ25:CR25 DI12:DI13 DI14:DK14 DK16:DK17 DG13:DG14 DG15:DI15 DK22:DK24 DG24:DI24 DI26:DI27 DK26:DK28 DI29:DI31 DI33:DI34 DN35:DQ35 DK12:DQ12 DK15:DQ15 DK20:DQ21 DI32:DQ32 DM34:DQ34 CP35:CR35 DI36:DI37 DK34:DK37 DM36:DQ37 DK38:DQ39 DI39:DI40 DK40 DM40:DQ40 BX4:CH6 CG7:CL7 BX7:CE7 CF8:CJ8 CO26:CR34 CO36:CR40 CY38:DI38 CY36:DG37 CY29:DG34 CY28:DI28 CY39:DG40 CY26:DG27 CY12:DG12 CY35:DI35 CY25:DI25 BE47:DQ182 CY7:DQ8 BF183:DQ183 L47:L49 N47:N49 T47:T49 V47:V49 X47:X49 AD47:AD49 AF47:AK49 AS47:AS49 AM47:AP49 AU47:AX49 Q47:Q49 Z47:Z49 BS41:DQ46 DL17:DM17 DM16 DD13:DD24 CY13:DB24 DC17:DC21 DG16:DG23 DE17:DF21 AJ4:BR4 DI16:DI23 CO8:CR24 BX8:CD40 CS5:CX40 CJ5:CL6 CN5:CR7 CM5:CM40 CJ4:CS4 CU4:DL4 BO16:BR46 BE16:BN40 BE5:BR15 AJ5:BD40 CY9:DL11 DO9:DQ9 DN10:DQ10 DO11:DQ11 CY5:DL6 DK13:DL13 DO13:DQ14 DK18:DL19 DN16:DQ19 DN22:DQ22 DN4:DQ6 DQ7:DQ16 DQ18:DQ22 DM23:DQ24 DM26:DQ28 DK25:DQ25 DK29:DQ31 DQ31:DQ32 DK33:DQ33 DQ34:DQ39 J183:AZ183 J41:BN46 J47:J49 J50:AY182 J4:AE40">
    <cfRule type="containsBlanks" dxfId="61" priority="210">
      <formula>LEN(TRIM(J4))=0</formula>
    </cfRule>
  </conditionalFormatting>
  <conditionalFormatting sqref="BK14:BN14 BE4:BN13 BE15:BN40">
    <cfRule type="containsText" dxfId="60" priority="209" operator="containsText" text="UNCLEAR">
      <formula>NOT(ISERROR(SEARCH("UNCLEAR",BE4)))</formula>
    </cfRule>
  </conditionalFormatting>
  <conditionalFormatting sqref="BE14:BG14">
    <cfRule type="containsText" dxfId="59" priority="206" operator="containsText" text="N/A">
      <formula>NOT(ISERROR(SEARCH("N/A",BE14)))</formula>
    </cfRule>
    <cfRule type="containsText" dxfId="58" priority="207" operator="containsText" text="NO">
      <formula>NOT(ISERROR(SEARCH("NO",BE14)))</formula>
    </cfRule>
    <cfRule type="containsText" dxfId="57" priority="208" operator="containsText" text="YES">
      <formula>NOT(ISERROR(SEARCH("YES",BE14)))</formula>
    </cfRule>
  </conditionalFormatting>
  <conditionalFormatting sqref="BE14:BG14">
    <cfRule type="containsText" dxfId="56" priority="205" operator="containsText" text="UNCLEAR">
      <formula>NOT(ISERROR(SEARCH("UNCLEAR",BE14)))</formula>
    </cfRule>
  </conditionalFormatting>
  <conditionalFormatting sqref="BH14:BJ14">
    <cfRule type="containsText" dxfId="55" priority="202" operator="containsText" text="N/A">
      <formula>NOT(ISERROR(SEARCH("N/A",BH14)))</formula>
    </cfRule>
    <cfRule type="containsText" dxfId="54" priority="203" operator="containsText" text="NO">
      <formula>NOT(ISERROR(SEARCH("NO",BH14)))</formula>
    </cfRule>
    <cfRule type="containsText" dxfId="53" priority="204" operator="containsText" text="YES">
      <formula>NOT(ISERROR(SEARCH("YES",BH14)))</formula>
    </cfRule>
  </conditionalFormatting>
  <conditionalFormatting sqref="BH14:BJ14">
    <cfRule type="containsText" dxfId="52" priority="201" operator="containsText" text="UNCLEAR">
      <formula>NOT(ISERROR(SEARCH("UNCLEAR",BH14)))</formula>
    </cfRule>
  </conditionalFormatting>
  <conditionalFormatting sqref="AJ60:AL60 AF60:AI183 AF47:AJ49">
    <cfRule type="containsText" dxfId="51" priority="53" operator="containsText" text="N/A">
      <formula>NOT(ISERROR(SEARCH("N/A",AF47)))</formula>
    </cfRule>
    <cfRule type="containsText" dxfId="50" priority="54" operator="containsText" text="NO">
      <formula>NOT(ISERROR(SEARCH("NO",AF47)))</formula>
    </cfRule>
    <cfRule type="containsText" dxfId="49" priority="55" operator="containsText" text="YES">
      <formula>NOT(ISERROR(SEARCH("YES",AF47)))</formula>
    </cfRule>
  </conditionalFormatting>
  <conditionalFormatting sqref="AZ47:BD182">
    <cfRule type="containsBlanks" dxfId="48" priority="52">
      <formula>LEN(TRIM(AZ47))=0</formula>
    </cfRule>
  </conditionalFormatting>
  <conditionalFormatting sqref="AZ47:BD182">
    <cfRule type="containsText" dxfId="47" priority="49" operator="containsText" text="N/A">
      <formula>NOT(ISERROR(SEARCH("N/A",AZ47)))</formula>
    </cfRule>
    <cfRule type="containsText" dxfId="46" priority="50" operator="containsText" text="NO">
      <formula>NOT(ISERROR(SEARCH("NO",AZ47)))</formula>
    </cfRule>
    <cfRule type="containsText" dxfId="45" priority="51" operator="containsText" text="YES">
      <formula>NOT(ISERROR(SEARCH("YES",AZ47)))</formula>
    </cfRule>
  </conditionalFormatting>
  <conditionalFormatting sqref="BA183:BE183">
    <cfRule type="containsBlanks" dxfId="44" priority="48">
      <formula>LEN(TRIM(BA183))=0</formula>
    </cfRule>
  </conditionalFormatting>
  <conditionalFormatting sqref="BA183:BE183">
    <cfRule type="containsText" dxfId="43" priority="45" operator="containsText" text="N/A">
      <formula>NOT(ISERROR(SEARCH("N/A",BA183)))</formula>
    </cfRule>
    <cfRule type="containsText" dxfId="42" priority="46" operator="containsText" text="NO">
      <formula>NOT(ISERROR(SEARCH("NO",BA183)))</formula>
    </cfRule>
    <cfRule type="containsText" dxfId="41" priority="47" operator="containsText" text="YES">
      <formula>NOT(ISERROR(SEARCH("YES",BA183)))</formula>
    </cfRule>
  </conditionalFormatting>
  <conditionalFormatting sqref="AK47:AK49">
    <cfRule type="containsText" dxfId="40" priority="42" operator="containsText" text="N/A">
      <formula>NOT(ISERROR(SEARCH("N/A",AK47)))</formula>
    </cfRule>
    <cfRule type="containsText" dxfId="39" priority="43" operator="containsText" text="NO">
      <formula>NOT(ISERROR(SEARCH("NO",AK47)))</formula>
    </cfRule>
    <cfRule type="containsText" dxfId="38" priority="44" operator="containsText" text="YES">
      <formula>NOT(ISERROR(SEARCH("YES",AK47)))</formula>
    </cfRule>
  </conditionalFormatting>
  <conditionalFormatting sqref="AS47:AS49">
    <cfRule type="containsText" dxfId="37" priority="39" operator="containsText" text="N/A">
      <formula>NOT(ISERROR(SEARCH("N/A",AS47)))</formula>
    </cfRule>
    <cfRule type="containsText" dxfId="36" priority="40" operator="containsText" text="NO">
      <formula>NOT(ISERROR(SEARCH("NO",AS47)))</formula>
    </cfRule>
    <cfRule type="containsText" dxfId="35" priority="41" operator="containsText" text="YES">
      <formula>NOT(ISERROR(SEARCH("YES",AS47)))</formula>
    </cfRule>
  </conditionalFormatting>
  <conditionalFormatting sqref="AX47:AX49">
    <cfRule type="containsText" dxfId="34" priority="36" operator="containsText" text="N/A">
      <formula>NOT(ISERROR(SEARCH("N/A",AX47)))</formula>
    </cfRule>
    <cfRule type="containsText" dxfId="33" priority="37" operator="containsText" text="NO">
      <formula>NOT(ISERROR(SEARCH("NO",AX47)))</formula>
    </cfRule>
    <cfRule type="containsText" dxfId="32" priority="38" operator="containsText" text="YES">
      <formula>NOT(ISERROR(SEARCH("YES",AX47)))</formula>
    </cfRule>
  </conditionalFormatting>
  <conditionalFormatting sqref="AP47:AP49">
    <cfRule type="containsText" dxfId="31" priority="33" operator="containsText" text="N/A">
      <formula>NOT(ISERROR(SEARCH("N/A",AP47)))</formula>
    </cfRule>
    <cfRule type="containsText" dxfId="30" priority="34" operator="containsText" text="NO">
      <formula>NOT(ISERROR(SEARCH("NO",AP47)))</formula>
    </cfRule>
    <cfRule type="containsText" dxfId="29" priority="35" operator="containsText" text="YES">
      <formula>NOT(ISERROR(SEARCH("YES",AP47)))</formula>
    </cfRule>
  </conditionalFormatting>
  <conditionalFormatting sqref="AM47:AM49">
    <cfRule type="containsText" dxfId="28" priority="30" operator="containsText" text="N/A">
      <formula>NOT(ISERROR(SEARCH("N/A",AM47)))</formula>
    </cfRule>
    <cfRule type="containsText" dxfId="27" priority="31" operator="containsText" text="NO">
      <formula>NOT(ISERROR(SEARCH("NO",AM47)))</formula>
    </cfRule>
    <cfRule type="containsText" dxfId="26" priority="32" operator="containsText" text="YES">
      <formula>NOT(ISERROR(SEARCH("YES",AM47)))</formula>
    </cfRule>
  </conditionalFormatting>
  <conditionalFormatting sqref="AN47:AN49">
    <cfRule type="containsText" dxfId="25" priority="27" operator="containsText" text="N/A">
      <formula>NOT(ISERROR(SEARCH("N/A",AN47)))</formula>
    </cfRule>
    <cfRule type="containsText" dxfId="24" priority="28" operator="containsText" text="NO">
      <formula>NOT(ISERROR(SEARCH("NO",AN47)))</formula>
    </cfRule>
    <cfRule type="containsText" dxfId="23" priority="29" operator="containsText" text="YES">
      <formula>NOT(ISERROR(SEARCH("YES",AN47)))</formula>
    </cfRule>
  </conditionalFormatting>
  <conditionalFormatting sqref="AO47:AO49">
    <cfRule type="containsText" dxfId="22" priority="24" operator="containsText" text="N/A">
      <formula>NOT(ISERROR(SEARCH("N/A",AO47)))</formula>
    </cfRule>
    <cfRule type="containsText" dxfId="21" priority="25" operator="containsText" text="NO">
      <formula>NOT(ISERROR(SEARCH("NO",AO47)))</formula>
    </cfRule>
    <cfRule type="containsText" dxfId="20" priority="26" operator="containsText" text="YES">
      <formula>NOT(ISERROR(SEARCH("YES",AO47)))</formula>
    </cfRule>
  </conditionalFormatting>
  <conditionalFormatting sqref="AU47:AU49">
    <cfRule type="containsText" dxfId="19" priority="21" operator="containsText" text="N/A">
      <formula>NOT(ISERROR(SEARCH("N/A",AU47)))</formula>
    </cfRule>
    <cfRule type="containsText" dxfId="18" priority="22" operator="containsText" text="NO">
      <formula>NOT(ISERROR(SEARCH("NO",AU47)))</formula>
    </cfRule>
    <cfRule type="containsText" dxfId="17" priority="23" operator="containsText" text="YES">
      <formula>NOT(ISERROR(SEARCH("YES",AU47)))</formula>
    </cfRule>
  </conditionalFormatting>
  <conditionalFormatting sqref="AV47:AV49">
    <cfRule type="containsText" dxfId="16" priority="18" operator="containsText" text="N/A">
      <formula>NOT(ISERROR(SEARCH("N/A",AV47)))</formula>
    </cfRule>
    <cfRule type="containsText" dxfId="15" priority="19" operator="containsText" text="NO">
      <formula>NOT(ISERROR(SEARCH("NO",AV47)))</formula>
    </cfRule>
    <cfRule type="containsText" dxfId="14" priority="20" operator="containsText" text="YES">
      <formula>NOT(ISERROR(SEARCH("YES",AV47)))</formula>
    </cfRule>
  </conditionalFormatting>
  <conditionalFormatting sqref="AW47:AW49">
    <cfRule type="containsText" dxfId="13" priority="15" operator="containsText" text="N/A">
      <formula>NOT(ISERROR(SEARCH("N/A",AW47)))</formula>
    </cfRule>
    <cfRule type="containsText" dxfId="12" priority="16" operator="containsText" text="NO">
      <formula>NOT(ISERROR(SEARCH("NO",AW47)))</formula>
    </cfRule>
    <cfRule type="containsText" dxfId="11" priority="17" operator="containsText" text="YES">
      <formula>NOT(ISERROR(SEARCH("YES",AW47)))</formula>
    </cfRule>
  </conditionalFormatting>
  <conditionalFormatting sqref="DM5">
    <cfRule type="containsBlanks" dxfId="10" priority="11">
      <formula>LEN(TRIM(DM5))=0</formula>
    </cfRule>
  </conditionalFormatting>
  <conditionalFormatting sqref="DM9:DN9">
    <cfRule type="containsBlanks" dxfId="9" priority="10">
      <formula>LEN(TRIM(DM9))=0</formula>
    </cfRule>
  </conditionalFormatting>
  <conditionalFormatting sqref="DM10">
    <cfRule type="containsBlanks" dxfId="8" priority="9">
      <formula>LEN(TRIM(DM10))=0</formula>
    </cfRule>
  </conditionalFormatting>
  <conditionalFormatting sqref="DM11">
    <cfRule type="containsBlanks" dxfId="7" priority="8">
      <formula>LEN(TRIM(DM11))=0</formula>
    </cfRule>
  </conditionalFormatting>
  <conditionalFormatting sqref="DN11">
    <cfRule type="containsBlanks" dxfId="6" priority="7">
      <formula>LEN(TRIM(DN11))=0</formula>
    </cfRule>
  </conditionalFormatting>
  <conditionalFormatting sqref="DM6">
    <cfRule type="containsBlanks" dxfId="5" priority="6">
      <formula>LEN(TRIM(DM6))=0</formula>
    </cfRule>
  </conditionalFormatting>
  <conditionalFormatting sqref="DM4">
    <cfRule type="containsBlanks" dxfId="4" priority="5">
      <formula>LEN(TRIM(DM4))=0</formula>
    </cfRule>
  </conditionalFormatting>
  <conditionalFormatting sqref="DM13:DN13">
    <cfRule type="containsBlanks" dxfId="3" priority="4">
      <formula>LEN(TRIM(DM13))=0</formula>
    </cfRule>
  </conditionalFormatting>
  <conditionalFormatting sqref="DM14:DN14">
    <cfRule type="containsBlanks" dxfId="2" priority="3">
      <formula>LEN(TRIM(DM14))=0</formula>
    </cfRule>
  </conditionalFormatting>
  <conditionalFormatting sqref="DM18:DM19">
    <cfRule type="containsBlanks" dxfId="1" priority="2">
      <formula>LEN(TRIM(DM18))=0</formula>
    </cfRule>
  </conditionalFormatting>
  <conditionalFormatting sqref="DM22">
    <cfRule type="containsBlanks" dxfId="0" priority="1">
      <formula>LEN(TRIM(DM22))=0</formula>
    </cfRule>
  </conditionalFormatting>
  <dataValidations count="4">
    <dataValidation type="list" allowBlank="1" showInputMessage="1" showErrorMessage="1" sqref="AZ183:BE183 AZ50:BD182 J50:AY183 AJ4:AY40 J4:AE40" xr:uid="{871DE7EA-C0F3-4E74-A82B-B2821D4C26A6}">
      <formula1>"YES,NO,N/A"</formula1>
    </dataValidation>
    <dataValidation type="list" allowBlank="1" showInputMessage="1" showErrorMessage="1" sqref="CF41:CH176 CE41:CE177 CI41:CN179 CS41:CX183 CS20 CU5:CU6 CW9 CX14 CU16:CU17 CS33 CX21 CV24 CW31 CX32 CS29:CS30 CW33 CV34 CW35 CW38 CU39:CU40 CU36:CU37 CS25 CU28 CS10:CS13 CU22:CU23 CW18 CS7:CS8 CS17 CW27 CS15" xr:uid="{F2DFE817-5B64-402C-A35F-2F53BC7894B5}">
      <formula1>"YES,NO"</formula1>
    </dataValidation>
    <dataValidation type="custom" allowBlank="1" showInputMessage="1" showErrorMessage="1" sqref="CK9 CM11:CN11 CL29:CL30 CH13 CK11:CK13 CM14:CN14 CK15 CF16:CF17 CK20:CK21 CF22 CJ24 CI26 CF31 CK32:CK33 CF34 CK35 CH35 CE37 CI40 CK38 CH38:CH39 CM39:CN39 CG17 CX4:CX6 CV5:CW6 CU7:CX8 CX9 CV16:CX17 CT18:CV18 CX18 CT21:CW21 CT19:CX20 CV22:CX23 CT24:CU24 CW24:CX24 CT25:CX26 CT27:CV27 CX27 CS28:CT28 CU31:CV32 CV28:CX28 CU29:CX30 CX31 CT34:CU34 CW32 CX33:CX35 CT33:CV33 CT35:CV35 CW34 CM40 CV36:CX37 CT38:CV38 CX38:CX40 CV39:CW40 CJ36 CF36 CL10:CM10 CF28 CM25:CN25 CI23 CM19:CN19 CK18 CM4:CM9 CE4:CJ8 CT39:CT40 CJ27 CT17:CX17 CT15:CX15 CS34:CS40 CS31:CS32 CS26:CS27 CS21:CS24 CS16:CS19 CS14:CW14 CS9:CV9 CT5:CT8 CT10:CX13 CT16 CT22:CT23 CT29:CT32 CT36:CT37 CK4:CL7 CN4:CN7 CL12:CM12 CM13 CM15:CM18 CM20:CM24 CM26:CM38 CS4:CS6 CU4:CW4" xr:uid="{48560D96-FB70-4118-8548-ECA6110BE45B}">
      <formula1>"-"</formula1>
    </dataValidation>
    <dataValidation type="list" allowBlank="1" showInputMessage="1" showErrorMessage="1" sqref="BE4:BN40" xr:uid="{71C4B243-091A-4BC3-8E7A-3A6BFBF353C7}">
      <formula1>"YES,NO,N/A,UNCLEAR"</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iconSet" priority="200" id="{6937FFBF-2BDE-434F-8739-287CFAB6B380}">
            <x14:iconSet iconSet="3Symbols2" custom="1">
              <x14:cfvo type="percent">
                <xm:f>0</xm:f>
              </x14:cfvo>
              <x14:cfvo type="num">
                <xm:f>0</xm:f>
              </x14:cfvo>
              <x14:cfvo type="num">
                <xm:f>"YES"</xm:f>
              </x14:cfvo>
              <x14:cfIcon iconSet="NoIcons" iconId="0"/>
              <x14:cfIcon iconSet="NoIcons" iconId="0"/>
              <x14:cfIcon iconSet="3Symbols2" iconId="2"/>
            </x14:iconSet>
          </x14:cfRule>
          <xm:sqref>CS4 CT5:CT40</xm:sqref>
        </x14:conditionalFormatting>
        <x14:conditionalFormatting xmlns:xm="http://schemas.microsoft.com/office/excel/2006/main">
          <x14:cfRule type="iconSet" priority="199" id="{3F030A23-1734-47B3-9B77-E2960BE05CFD}">
            <x14:iconSet iconSet="3Symbols2" custom="1">
              <x14:cfvo type="percent">
                <xm:f>0</xm:f>
              </x14:cfvo>
              <x14:cfvo type="num">
                <xm:f>0</xm:f>
              </x14:cfvo>
              <x14:cfvo type="num">
                <xm:f>"YES"</xm:f>
              </x14:cfvo>
              <x14:cfIcon iconSet="NoIcons" iconId="0"/>
              <x14:cfIcon iconSet="NoIcons" iconId="0"/>
              <x14:cfIcon iconSet="3Symbols2" iconId="2"/>
            </x14:iconSet>
          </x14:cfRule>
          <xm:sqref>CU4 CT5:CT40</xm:sqref>
        </x14:conditionalFormatting>
        <x14:conditionalFormatting xmlns:xm="http://schemas.microsoft.com/office/excel/2006/main">
          <x14:cfRule type="iconSet" priority="198" id="{F8396D0F-1A5B-4527-81AD-C5F1FFBE0084}">
            <x14:iconSet iconSet="3Symbols2" custom="1">
              <x14:cfvo type="percent">
                <xm:f>0</xm:f>
              </x14:cfvo>
              <x14:cfvo type="num">
                <xm:f>0</xm:f>
              </x14:cfvo>
              <x14:cfvo type="num">
                <xm:f>"YES"</xm:f>
              </x14:cfvo>
              <x14:cfIcon iconSet="NoIcons" iconId="0"/>
              <x14:cfIcon iconSet="NoIcons" iconId="0"/>
              <x14:cfIcon iconSet="3Symbols2" iconId="2"/>
            </x14:iconSet>
          </x14:cfRule>
          <xm:sqref>CV4:CW4</xm:sqref>
        </x14:conditionalFormatting>
        <x14:conditionalFormatting xmlns:xm="http://schemas.microsoft.com/office/excel/2006/main">
          <x14:cfRule type="iconSet" priority="197" id="{5F9D459F-5F78-4B32-A6BD-6362723CFFB5}">
            <x14:iconSet iconSet="3Symbols2" custom="1">
              <x14:cfvo type="percent">
                <xm:f>0</xm:f>
              </x14:cfvo>
              <x14:cfvo type="num">
                <xm:f>0</xm:f>
              </x14:cfvo>
              <x14:cfvo type="num">
                <xm:f>"YES"</xm:f>
              </x14:cfvo>
              <x14:cfIcon iconSet="NoIcons" iconId="0"/>
              <x14:cfIcon iconSet="NoIcons" iconId="0"/>
              <x14:cfIcon iconSet="3Symbols2" iconId="2"/>
            </x14:iconSet>
          </x14:cfRule>
          <xm:sqref>CX4</xm:sqref>
        </x14:conditionalFormatting>
        <x14:conditionalFormatting xmlns:xm="http://schemas.microsoft.com/office/excel/2006/main">
          <x14:cfRule type="iconSet" priority="196" id="{2886CEAC-1DD4-48F1-9476-B2EC1C8B82A6}">
            <x14:iconSet iconSet="3Symbols2" custom="1">
              <x14:cfvo type="percent">
                <xm:f>0</xm:f>
              </x14:cfvo>
              <x14:cfvo type="num">
                <xm:f>0</xm:f>
              </x14:cfvo>
              <x14:cfvo type="num">
                <xm:f>"YES"</xm:f>
              </x14:cfvo>
              <x14:cfIcon iconSet="NoIcons" iconId="0"/>
              <x14:cfIcon iconSet="NoIcons" iconId="0"/>
              <x14:cfIcon iconSet="3Symbols2" iconId="2"/>
            </x14:iconSet>
          </x14:cfRule>
          <xm:sqref>CX5</xm:sqref>
        </x14:conditionalFormatting>
        <x14:conditionalFormatting xmlns:xm="http://schemas.microsoft.com/office/excel/2006/main">
          <x14:cfRule type="iconSet" priority="195" id="{7BD98BDF-6893-46C6-9983-67F16475700C}">
            <x14:iconSet iconSet="3Symbols2" custom="1">
              <x14:cfvo type="percent">
                <xm:f>0</xm:f>
              </x14:cfvo>
              <x14:cfvo type="num">
                <xm:f>0</xm:f>
              </x14:cfvo>
              <x14:cfvo type="num">
                <xm:f>"YES"</xm:f>
              </x14:cfvo>
              <x14:cfIcon iconSet="NoIcons" iconId="0"/>
              <x14:cfIcon iconSet="NoIcons" iconId="0"/>
              <x14:cfIcon iconSet="3Symbols2" iconId="2"/>
            </x14:iconSet>
          </x14:cfRule>
          <xm:sqref>CW5</xm:sqref>
        </x14:conditionalFormatting>
        <x14:conditionalFormatting xmlns:xm="http://schemas.microsoft.com/office/excel/2006/main">
          <x14:cfRule type="iconSet" priority="194" id="{DF83D69D-3874-4EB7-82A6-8B38003D0D14}">
            <x14:iconSet iconSet="3Symbols2" custom="1">
              <x14:cfvo type="percent">
                <xm:f>0</xm:f>
              </x14:cfvo>
              <x14:cfvo type="num">
                <xm:f>0</xm:f>
              </x14:cfvo>
              <x14:cfvo type="num">
                <xm:f>"YES"</xm:f>
              </x14:cfvo>
              <x14:cfIcon iconSet="NoIcons" iconId="0"/>
              <x14:cfIcon iconSet="NoIcons" iconId="0"/>
              <x14:cfIcon iconSet="3Symbols2" iconId="2"/>
            </x14:iconSet>
          </x14:cfRule>
          <xm:sqref>CV5</xm:sqref>
        </x14:conditionalFormatting>
        <x14:conditionalFormatting xmlns:xm="http://schemas.microsoft.com/office/excel/2006/main">
          <x14:cfRule type="iconSet" priority="193" id="{9D7EA099-94AC-4B1F-8B89-0186A0FB54D7}">
            <x14:iconSet iconSet="3Symbols2" custom="1">
              <x14:cfvo type="percent">
                <xm:f>0</xm:f>
              </x14:cfvo>
              <x14:cfvo type="num">
                <xm:f>0</xm:f>
              </x14:cfvo>
              <x14:cfvo type="num">
                <xm:f>"YES"</xm:f>
              </x14:cfvo>
              <x14:cfIcon iconSet="NoIcons" iconId="0"/>
              <x14:cfIcon iconSet="NoIcons" iconId="0"/>
              <x14:cfIcon iconSet="3Symbols2" iconId="2"/>
            </x14:iconSet>
          </x14:cfRule>
          <xm:sqref>CS5:CT5</xm:sqref>
        </x14:conditionalFormatting>
        <x14:conditionalFormatting xmlns:xm="http://schemas.microsoft.com/office/excel/2006/main">
          <x14:cfRule type="iconSet" priority="192" id="{09FEA02E-3B05-482B-8077-9E8903AB5482}">
            <x14:iconSet iconSet="3Symbols2" custom="1">
              <x14:cfvo type="percent">
                <xm:f>0</xm:f>
              </x14:cfvo>
              <x14:cfvo type="num">
                <xm:f>0</xm:f>
              </x14:cfvo>
              <x14:cfvo type="num">
                <xm:f>"YES"</xm:f>
              </x14:cfvo>
              <x14:cfIcon iconSet="NoIcons" iconId="0"/>
              <x14:cfIcon iconSet="NoIcons" iconId="0"/>
              <x14:cfIcon iconSet="3Symbols2" iconId="2"/>
            </x14:iconSet>
          </x14:cfRule>
          <xm:sqref>CS6:CT6</xm:sqref>
        </x14:conditionalFormatting>
        <x14:conditionalFormatting xmlns:xm="http://schemas.microsoft.com/office/excel/2006/main">
          <x14:cfRule type="iconSet" priority="191" id="{78BA92C5-C926-485E-9212-E64B560F4035}">
            <x14:iconSet iconSet="3Symbols2" custom="1">
              <x14:cfvo type="percent">
                <xm:f>0</xm:f>
              </x14:cfvo>
              <x14:cfvo type="num">
                <xm:f>0</xm:f>
              </x14:cfvo>
              <x14:cfvo type="num">
                <xm:f>"YES"</xm:f>
              </x14:cfvo>
              <x14:cfIcon iconSet="NoIcons" iconId="0"/>
              <x14:cfIcon iconSet="NoIcons" iconId="0"/>
              <x14:cfIcon iconSet="3Symbols2" iconId="2"/>
            </x14:iconSet>
          </x14:cfRule>
          <xm:sqref>CV6</xm:sqref>
        </x14:conditionalFormatting>
        <x14:conditionalFormatting xmlns:xm="http://schemas.microsoft.com/office/excel/2006/main">
          <x14:cfRule type="iconSet" priority="190" id="{3E0CA5F9-FC27-4446-906A-14978A4BC02F}">
            <x14:iconSet iconSet="3Symbols2" custom="1">
              <x14:cfvo type="percent">
                <xm:f>0</xm:f>
              </x14:cfvo>
              <x14:cfvo type="num">
                <xm:f>0</xm:f>
              </x14:cfvo>
              <x14:cfvo type="num">
                <xm:f>"YES"</xm:f>
              </x14:cfvo>
              <x14:cfIcon iconSet="NoIcons" iconId="0"/>
              <x14:cfIcon iconSet="NoIcons" iconId="0"/>
              <x14:cfIcon iconSet="3Symbols2" iconId="2"/>
            </x14:iconSet>
          </x14:cfRule>
          <xm:sqref>CW6</xm:sqref>
        </x14:conditionalFormatting>
        <x14:conditionalFormatting xmlns:xm="http://schemas.microsoft.com/office/excel/2006/main">
          <x14:cfRule type="iconSet" priority="189" id="{84076DEF-234D-42BA-B1B4-E8DF6BCA2A05}">
            <x14:iconSet iconSet="3Symbols2" custom="1">
              <x14:cfvo type="percent">
                <xm:f>0</xm:f>
              </x14:cfvo>
              <x14:cfvo type="num">
                <xm:f>0</xm:f>
              </x14:cfvo>
              <x14:cfvo type="num">
                <xm:f>"YES"</xm:f>
              </x14:cfvo>
              <x14:cfIcon iconSet="NoIcons" iconId="0"/>
              <x14:cfIcon iconSet="NoIcons" iconId="0"/>
              <x14:cfIcon iconSet="3Symbols2" iconId="2"/>
            </x14:iconSet>
          </x14:cfRule>
          <xm:sqref>CX6</xm:sqref>
        </x14:conditionalFormatting>
        <x14:conditionalFormatting xmlns:xm="http://schemas.microsoft.com/office/excel/2006/main">
          <x14:cfRule type="iconSet" priority="188" id="{A009E272-2CB0-474D-A951-82EDDB376FE8}">
            <x14:iconSet iconSet="3Symbols2" custom="1">
              <x14:cfvo type="percent">
                <xm:f>0</xm:f>
              </x14:cfvo>
              <x14:cfvo type="num">
                <xm:f>0</xm:f>
              </x14:cfvo>
              <x14:cfvo type="num">
                <xm:f>"YES"</xm:f>
              </x14:cfvo>
              <x14:cfIcon iconSet="NoIcons" iconId="0"/>
              <x14:cfIcon iconSet="NoIcons" iconId="0"/>
              <x14:cfIcon iconSet="3Symbols2" iconId="2"/>
            </x14:iconSet>
          </x14:cfRule>
          <xm:sqref>CX7</xm:sqref>
        </x14:conditionalFormatting>
        <x14:conditionalFormatting xmlns:xm="http://schemas.microsoft.com/office/excel/2006/main">
          <x14:cfRule type="iconSet" priority="187" id="{A132F5FC-9C31-4FBD-B651-CC4161E3F1D4}">
            <x14:iconSet iconSet="3Symbols2" custom="1">
              <x14:cfvo type="percent">
                <xm:f>0</xm:f>
              </x14:cfvo>
              <x14:cfvo type="num">
                <xm:f>0</xm:f>
              </x14:cfvo>
              <x14:cfvo type="num">
                <xm:f>"YES"</xm:f>
              </x14:cfvo>
              <x14:cfIcon iconSet="NoIcons" iconId="0"/>
              <x14:cfIcon iconSet="NoIcons" iconId="0"/>
              <x14:cfIcon iconSet="3Symbols2" iconId="2"/>
            </x14:iconSet>
          </x14:cfRule>
          <xm:sqref>CW7</xm:sqref>
        </x14:conditionalFormatting>
        <x14:conditionalFormatting xmlns:xm="http://schemas.microsoft.com/office/excel/2006/main">
          <x14:cfRule type="iconSet" priority="186" id="{1B2252D2-D9CD-471D-BE98-8E871718F6E7}">
            <x14:iconSet iconSet="3Symbols2" custom="1">
              <x14:cfvo type="percent">
                <xm:f>0</xm:f>
              </x14:cfvo>
              <x14:cfvo type="num">
                <xm:f>0</xm:f>
              </x14:cfvo>
              <x14:cfvo type="num">
                <xm:f>"YES"</xm:f>
              </x14:cfvo>
              <x14:cfIcon iconSet="NoIcons" iconId="0"/>
              <x14:cfIcon iconSet="NoIcons" iconId="0"/>
              <x14:cfIcon iconSet="3Symbols2" iconId="2"/>
            </x14:iconSet>
          </x14:cfRule>
          <xm:sqref>CV7</xm:sqref>
        </x14:conditionalFormatting>
        <x14:conditionalFormatting xmlns:xm="http://schemas.microsoft.com/office/excel/2006/main">
          <x14:cfRule type="iconSet" priority="185" id="{7CF6871E-5FDD-4051-B9F3-B2C00AA0E61B}">
            <x14:iconSet iconSet="3Symbols2" custom="1">
              <x14:cfvo type="percent">
                <xm:f>0</xm:f>
              </x14:cfvo>
              <x14:cfvo type="num">
                <xm:f>0</xm:f>
              </x14:cfvo>
              <x14:cfvo type="num">
                <xm:f>"YES"</xm:f>
              </x14:cfvo>
              <x14:cfIcon iconSet="NoIcons" iconId="0"/>
              <x14:cfIcon iconSet="NoIcons" iconId="0"/>
              <x14:cfIcon iconSet="3Symbols2" iconId="2"/>
            </x14:iconSet>
          </x14:cfRule>
          <xm:sqref>CU7</xm:sqref>
        </x14:conditionalFormatting>
        <x14:conditionalFormatting xmlns:xm="http://schemas.microsoft.com/office/excel/2006/main">
          <x14:cfRule type="iconSet" priority="184" id="{34D7A805-6F3B-4D1B-9FCE-EECFFAA99C53}">
            <x14:iconSet iconSet="3Symbols2" custom="1">
              <x14:cfvo type="percent">
                <xm:f>0</xm:f>
              </x14:cfvo>
              <x14:cfvo type="num">
                <xm:f>0</xm:f>
              </x14:cfvo>
              <x14:cfvo type="num">
                <xm:f>"YES"</xm:f>
              </x14:cfvo>
              <x14:cfIcon iconSet="NoIcons" iconId="0"/>
              <x14:cfIcon iconSet="NoIcons" iconId="0"/>
              <x14:cfIcon iconSet="3Symbols2" iconId="2"/>
            </x14:iconSet>
          </x14:cfRule>
          <xm:sqref>CU8</xm:sqref>
        </x14:conditionalFormatting>
        <x14:conditionalFormatting xmlns:xm="http://schemas.microsoft.com/office/excel/2006/main">
          <x14:cfRule type="iconSet" priority="183" id="{CFDF0D12-A84B-4709-9BF3-7D1D986017BA}">
            <x14:iconSet iconSet="3Symbols2" custom="1">
              <x14:cfvo type="percent">
                <xm:f>0</xm:f>
              </x14:cfvo>
              <x14:cfvo type="num">
                <xm:f>0</xm:f>
              </x14:cfvo>
              <x14:cfvo type="num">
                <xm:f>"YES"</xm:f>
              </x14:cfvo>
              <x14:cfIcon iconSet="NoIcons" iconId="0"/>
              <x14:cfIcon iconSet="NoIcons" iconId="0"/>
              <x14:cfIcon iconSet="3Symbols2" iconId="2"/>
            </x14:iconSet>
          </x14:cfRule>
          <xm:sqref>CV8</xm:sqref>
        </x14:conditionalFormatting>
        <x14:conditionalFormatting xmlns:xm="http://schemas.microsoft.com/office/excel/2006/main">
          <x14:cfRule type="iconSet" priority="182" id="{02B34F08-4A0A-470A-9196-9877D30622B6}">
            <x14:iconSet iconSet="3Symbols2" custom="1">
              <x14:cfvo type="percent">
                <xm:f>0</xm:f>
              </x14:cfvo>
              <x14:cfvo type="num">
                <xm:f>0</xm:f>
              </x14:cfvo>
              <x14:cfvo type="num">
                <xm:f>"YES"</xm:f>
              </x14:cfvo>
              <x14:cfIcon iconSet="NoIcons" iconId="0"/>
              <x14:cfIcon iconSet="NoIcons" iconId="0"/>
              <x14:cfIcon iconSet="3Symbols2" iconId="2"/>
            </x14:iconSet>
          </x14:cfRule>
          <xm:sqref>CW8</xm:sqref>
        </x14:conditionalFormatting>
        <x14:conditionalFormatting xmlns:xm="http://schemas.microsoft.com/office/excel/2006/main">
          <x14:cfRule type="iconSet" priority="181" id="{8899B3F9-B1DF-468A-B748-54384A28ABBC}">
            <x14:iconSet iconSet="3Symbols2" custom="1">
              <x14:cfvo type="percent">
                <xm:f>0</xm:f>
              </x14:cfvo>
              <x14:cfvo type="num">
                <xm:f>0</xm:f>
              </x14:cfvo>
              <x14:cfvo type="num">
                <xm:f>"YES"</xm:f>
              </x14:cfvo>
              <x14:cfIcon iconSet="NoIcons" iconId="0"/>
              <x14:cfIcon iconSet="NoIcons" iconId="0"/>
              <x14:cfIcon iconSet="3Symbols2" iconId="2"/>
            </x14:iconSet>
          </x14:cfRule>
          <xm:sqref>CX8</xm:sqref>
        </x14:conditionalFormatting>
        <x14:conditionalFormatting xmlns:xm="http://schemas.microsoft.com/office/excel/2006/main">
          <x14:cfRule type="iconSet" priority="180" id="{CF5B3535-2263-489C-BABA-572CB4A191E3}">
            <x14:iconSet iconSet="3Symbols2" custom="1">
              <x14:cfvo type="percent">
                <xm:f>0</xm:f>
              </x14:cfvo>
              <x14:cfvo type="num">
                <xm:f>0</xm:f>
              </x14:cfvo>
              <x14:cfvo type="num">
                <xm:f>"YES"</xm:f>
              </x14:cfvo>
              <x14:cfIcon iconSet="NoIcons" iconId="0"/>
              <x14:cfIcon iconSet="NoIcons" iconId="0"/>
              <x14:cfIcon iconSet="3Symbols2" iconId="2"/>
            </x14:iconSet>
          </x14:cfRule>
          <xm:sqref>CX9</xm:sqref>
        </x14:conditionalFormatting>
        <x14:conditionalFormatting xmlns:xm="http://schemas.microsoft.com/office/excel/2006/main">
          <x14:cfRule type="iconSet" priority="179" id="{F4EB8897-EBFA-48AE-9B73-4C52ABFD3FF5}">
            <x14:iconSet iconSet="3Symbols2" custom="1">
              <x14:cfvo type="percent">
                <xm:f>0</xm:f>
              </x14:cfvo>
              <x14:cfvo type="num">
                <xm:f>0</xm:f>
              </x14:cfvo>
              <x14:cfvo type="num">
                <xm:f>"YES"</xm:f>
              </x14:cfvo>
              <x14:cfIcon iconSet="NoIcons" iconId="0"/>
              <x14:cfIcon iconSet="NoIcons" iconId="0"/>
              <x14:cfIcon iconSet="3Symbols2" iconId="2"/>
            </x14:iconSet>
          </x14:cfRule>
          <xm:sqref>CV9</xm:sqref>
        </x14:conditionalFormatting>
        <x14:conditionalFormatting xmlns:xm="http://schemas.microsoft.com/office/excel/2006/main">
          <x14:cfRule type="iconSet" priority="178" id="{C0E2FCCD-758E-4186-B3F7-C95931EBE14D}">
            <x14:iconSet iconSet="3Symbols2" custom="1">
              <x14:cfvo type="percent">
                <xm:f>0</xm:f>
              </x14:cfvo>
              <x14:cfvo type="num">
                <xm:f>0</xm:f>
              </x14:cfvo>
              <x14:cfvo type="num">
                <xm:f>"YES"</xm:f>
              </x14:cfvo>
              <x14:cfIcon iconSet="NoIcons" iconId="0"/>
              <x14:cfIcon iconSet="NoIcons" iconId="0"/>
              <x14:cfIcon iconSet="3Symbols2" iconId="2"/>
            </x14:iconSet>
          </x14:cfRule>
          <xm:sqref>CU9</xm:sqref>
        </x14:conditionalFormatting>
        <x14:conditionalFormatting xmlns:xm="http://schemas.microsoft.com/office/excel/2006/main">
          <x14:cfRule type="iconSet" priority="177" id="{A15AE45B-645F-4390-833E-9812EDEA5634}">
            <x14:iconSet iconSet="3Symbols2" custom="1">
              <x14:cfvo type="percent">
                <xm:f>0</xm:f>
              </x14:cfvo>
              <x14:cfvo type="num">
                <xm:f>0</xm:f>
              </x14:cfvo>
              <x14:cfvo type="num">
                <xm:f>"YES"</xm:f>
              </x14:cfvo>
              <x14:cfIcon iconSet="NoIcons" iconId="0"/>
              <x14:cfIcon iconSet="NoIcons" iconId="0"/>
              <x14:cfIcon iconSet="3Symbols2" iconId="2"/>
            </x14:iconSet>
          </x14:cfRule>
          <xm:sqref>CS9:CT9</xm:sqref>
        </x14:conditionalFormatting>
        <x14:conditionalFormatting xmlns:xm="http://schemas.microsoft.com/office/excel/2006/main">
          <x14:cfRule type="iconSet" priority="176" id="{C05654DD-A835-46A6-846A-21434DB4B315}">
            <x14:iconSet iconSet="3Symbols2" custom="1">
              <x14:cfvo type="percent">
                <xm:f>0</xm:f>
              </x14:cfvo>
              <x14:cfvo type="num">
                <xm:f>0</xm:f>
              </x14:cfvo>
              <x14:cfvo type="num">
                <xm:f>"YES"</xm:f>
              </x14:cfvo>
              <x14:cfIcon iconSet="NoIcons" iconId="0"/>
              <x14:cfIcon iconSet="NoIcons" iconId="0"/>
              <x14:cfIcon iconSet="3Symbols2" iconId="2"/>
            </x14:iconSet>
          </x14:cfRule>
          <xm:sqref>CU10</xm:sqref>
        </x14:conditionalFormatting>
        <x14:conditionalFormatting xmlns:xm="http://schemas.microsoft.com/office/excel/2006/main">
          <x14:cfRule type="iconSet" priority="175" id="{2B659919-F678-4813-A952-CA43F5BFD36B}">
            <x14:iconSet iconSet="3Symbols2" custom="1">
              <x14:cfvo type="percent">
                <xm:f>0</xm:f>
              </x14:cfvo>
              <x14:cfvo type="num">
                <xm:f>0</xm:f>
              </x14:cfvo>
              <x14:cfvo type="num">
                <xm:f>"YES"</xm:f>
              </x14:cfvo>
              <x14:cfIcon iconSet="NoIcons" iconId="0"/>
              <x14:cfIcon iconSet="NoIcons" iconId="0"/>
              <x14:cfIcon iconSet="3Symbols2" iconId="2"/>
            </x14:iconSet>
          </x14:cfRule>
          <xm:sqref>CV10</xm:sqref>
        </x14:conditionalFormatting>
        <x14:conditionalFormatting xmlns:xm="http://schemas.microsoft.com/office/excel/2006/main">
          <x14:cfRule type="iconSet" priority="174" id="{F656BA47-9778-485D-88F6-290BDE4B0F38}">
            <x14:iconSet iconSet="3Symbols2" custom="1">
              <x14:cfvo type="percent">
                <xm:f>0</xm:f>
              </x14:cfvo>
              <x14:cfvo type="num">
                <xm:f>0</xm:f>
              </x14:cfvo>
              <x14:cfvo type="num">
                <xm:f>"YES"</xm:f>
              </x14:cfvo>
              <x14:cfIcon iconSet="NoIcons" iconId="0"/>
              <x14:cfIcon iconSet="NoIcons" iconId="0"/>
              <x14:cfIcon iconSet="3Symbols2" iconId="2"/>
            </x14:iconSet>
          </x14:cfRule>
          <xm:sqref>CW10</xm:sqref>
        </x14:conditionalFormatting>
        <x14:conditionalFormatting xmlns:xm="http://schemas.microsoft.com/office/excel/2006/main">
          <x14:cfRule type="iconSet" priority="173" id="{97291EC5-9D1E-40E1-8A11-54DB1F3CAA61}">
            <x14:iconSet iconSet="3Symbols2" custom="1">
              <x14:cfvo type="percent">
                <xm:f>0</xm:f>
              </x14:cfvo>
              <x14:cfvo type="num">
                <xm:f>0</xm:f>
              </x14:cfvo>
              <x14:cfvo type="num">
                <xm:f>"YES"</xm:f>
              </x14:cfvo>
              <x14:cfIcon iconSet="NoIcons" iconId="0"/>
              <x14:cfIcon iconSet="NoIcons" iconId="0"/>
              <x14:cfIcon iconSet="3Symbols2" iconId="2"/>
            </x14:iconSet>
          </x14:cfRule>
          <xm:sqref>CX10</xm:sqref>
        </x14:conditionalFormatting>
        <x14:conditionalFormatting xmlns:xm="http://schemas.microsoft.com/office/excel/2006/main">
          <x14:cfRule type="iconSet" priority="172" id="{7D7740C9-0C47-4CAF-A3A4-8F2B040C35EA}">
            <x14:iconSet iconSet="3Symbols2" custom="1">
              <x14:cfvo type="percent">
                <xm:f>0</xm:f>
              </x14:cfvo>
              <x14:cfvo type="num">
                <xm:f>0</xm:f>
              </x14:cfvo>
              <x14:cfvo type="num">
                <xm:f>"YES"</xm:f>
              </x14:cfvo>
              <x14:cfIcon iconSet="NoIcons" iconId="0"/>
              <x14:cfIcon iconSet="NoIcons" iconId="0"/>
              <x14:cfIcon iconSet="3Symbols2" iconId="2"/>
            </x14:iconSet>
          </x14:cfRule>
          <xm:sqref>CX11</xm:sqref>
        </x14:conditionalFormatting>
        <x14:conditionalFormatting xmlns:xm="http://schemas.microsoft.com/office/excel/2006/main">
          <x14:cfRule type="iconSet" priority="171" id="{09F8A97E-F4CE-4030-8587-AF1BF714DD4E}">
            <x14:iconSet iconSet="3Symbols2" custom="1">
              <x14:cfvo type="percent">
                <xm:f>0</xm:f>
              </x14:cfvo>
              <x14:cfvo type="num">
                <xm:f>0</xm:f>
              </x14:cfvo>
              <x14:cfvo type="num">
                <xm:f>"YES"</xm:f>
              </x14:cfvo>
              <x14:cfIcon iconSet="NoIcons" iconId="0"/>
              <x14:cfIcon iconSet="NoIcons" iconId="0"/>
              <x14:cfIcon iconSet="3Symbols2" iconId="2"/>
            </x14:iconSet>
          </x14:cfRule>
          <xm:sqref>CW11</xm:sqref>
        </x14:conditionalFormatting>
        <x14:conditionalFormatting xmlns:xm="http://schemas.microsoft.com/office/excel/2006/main">
          <x14:cfRule type="iconSet" priority="170" id="{3526292A-116B-472D-B1F6-F3B865329055}">
            <x14:iconSet iconSet="3Symbols2" custom="1">
              <x14:cfvo type="percent">
                <xm:f>0</xm:f>
              </x14:cfvo>
              <x14:cfvo type="num">
                <xm:f>0</xm:f>
              </x14:cfvo>
              <x14:cfvo type="num">
                <xm:f>"YES"</xm:f>
              </x14:cfvo>
              <x14:cfIcon iconSet="NoIcons" iconId="0"/>
              <x14:cfIcon iconSet="NoIcons" iconId="0"/>
              <x14:cfIcon iconSet="3Symbols2" iconId="2"/>
            </x14:iconSet>
          </x14:cfRule>
          <xm:sqref>CV11</xm:sqref>
        </x14:conditionalFormatting>
        <x14:conditionalFormatting xmlns:xm="http://schemas.microsoft.com/office/excel/2006/main">
          <x14:cfRule type="iconSet" priority="169" id="{E7DF6C64-3181-42B9-98BF-1B07CA93F337}">
            <x14:iconSet iconSet="3Symbols2" custom="1">
              <x14:cfvo type="percent">
                <xm:f>0</xm:f>
              </x14:cfvo>
              <x14:cfvo type="num">
                <xm:f>0</xm:f>
              </x14:cfvo>
              <x14:cfvo type="num">
                <xm:f>"YES"</xm:f>
              </x14:cfvo>
              <x14:cfIcon iconSet="NoIcons" iconId="0"/>
              <x14:cfIcon iconSet="NoIcons" iconId="0"/>
              <x14:cfIcon iconSet="3Symbols2" iconId="2"/>
            </x14:iconSet>
          </x14:cfRule>
          <xm:sqref>CU11</xm:sqref>
        </x14:conditionalFormatting>
        <x14:conditionalFormatting xmlns:xm="http://schemas.microsoft.com/office/excel/2006/main">
          <x14:cfRule type="iconSet" priority="168" id="{3FC73F45-1AAA-48B1-A307-B2DEB3E035F5}">
            <x14:iconSet iconSet="3Symbols2" custom="1">
              <x14:cfvo type="percent">
                <xm:f>0</xm:f>
              </x14:cfvo>
              <x14:cfvo type="num">
                <xm:f>0</xm:f>
              </x14:cfvo>
              <x14:cfvo type="num">
                <xm:f>"YES"</xm:f>
              </x14:cfvo>
              <x14:cfIcon iconSet="NoIcons" iconId="0"/>
              <x14:cfIcon iconSet="NoIcons" iconId="0"/>
              <x14:cfIcon iconSet="3Symbols2" iconId="2"/>
            </x14:iconSet>
          </x14:cfRule>
          <xm:sqref>CU12</xm:sqref>
        </x14:conditionalFormatting>
        <x14:conditionalFormatting xmlns:xm="http://schemas.microsoft.com/office/excel/2006/main">
          <x14:cfRule type="iconSet" priority="167" id="{C7A97B91-408F-4007-9F2E-2E9D00C06214}">
            <x14:iconSet iconSet="3Symbols2" custom="1">
              <x14:cfvo type="percent">
                <xm:f>0</xm:f>
              </x14:cfvo>
              <x14:cfvo type="num">
                <xm:f>0</xm:f>
              </x14:cfvo>
              <x14:cfvo type="num">
                <xm:f>"YES"</xm:f>
              </x14:cfvo>
              <x14:cfIcon iconSet="NoIcons" iconId="0"/>
              <x14:cfIcon iconSet="NoIcons" iconId="0"/>
              <x14:cfIcon iconSet="3Symbols2" iconId="2"/>
            </x14:iconSet>
          </x14:cfRule>
          <xm:sqref>CV12</xm:sqref>
        </x14:conditionalFormatting>
        <x14:conditionalFormatting xmlns:xm="http://schemas.microsoft.com/office/excel/2006/main">
          <x14:cfRule type="iconSet" priority="166" id="{BAE8B26C-2D7C-4CBB-8E58-01C845391CAC}">
            <x14:iconSet iconSet="3Symbols2" custom="1">
              <x14:cfvo type="percent">
                <xm:f>0</xm:f>
              </x14:cfvo>
              <x14:cfvo type="num">
                <xm:f>0</xm:f>
              </x14:cfvo>
              <x14:cfvo type="num">
                <xm:f>"YES"</xm:f>
              </x14:cfvo>
              <x14:cfIcon iconSet="NoIcons" iconId="0"/>
              <x14:cfIcon iconSet="NoIcons" iconId="0"/>
              <x14:cfIcon iconSet="3Symbols2" iconId="2"/>
            </x14:iconSet>
          </x14:cfRule>
          <xm:sqref>CW12</xm:sqref>
        </x14:conditionalFormatting>
        <x14:conditionalFormatting xmlns:xm="http://schemas.microsoft.com/office/excel/2006/main">
          <x14:cfRule type="iconSet" priority="165" id="{24E44A4E-6F55-4877-99AF-97D7579D78B2}">
            <x14:iconSet iconSet="3Symbols2" custom="1">
              <x14:cfvo type="percent">
                <xm:f>0</xm:f>
              </x14:cfvo>
              <x14:cfvo type="num">
                <xm:f>0</xm:f>
              </x14:cfvo>
              <x14:cfvo type="num">
                <xm:f>"YES"</xm:f>
              </x14:cfvo>
              <x14:cfIcon iconSet="NoIcons" iconId="0"/>
              <x14:cfIcon iconSet="NoIcons" iconId="0"/>
              <x14:cfIcon iconSet="3Symbols2" iconId="2"/>
            </x14:iconSet>
          </x14:cfRule>
          <xm:sqref>CX12</xm:sqref>
        </x14:conditionalFormatting>
        <x14:conditionalFormatting xmlns:xm="http://schemas.microsoft.com/office/excel/2006/main">
          <x14:cfRule type="iconSet" priority="164" id="{9A06D998-B7F2-4C8E-A7BD-1F2888118B82}">
            <x14:iconSet iconSet="3Symbols2" custom="1">
              <x14:cfvo type="percent">
                <xm:f>0</xm:f>
              </x14:cfvo>
              <x14:cfvo type="num">
                <xm:f>0</xm:f>
              </x14:cfvo>
              <x14:cfvo type="num">
                <xm:f>"YES"</xm:f>
              </x14:cfvo>
              <x14:cfIcon iconSet="NoIcons" iconId="0"/>
              <x14:cfIcon iconSet="NoIcons" iconId="0"/>
              <x14:cfIcon iconSet="3Symbols2" iconId="2"/>
            </x14:iconSet>
          </x14:cfRule>
          <xm:sqref>CX13</xm:sqref>
        </x14:conditionalFormatting>
        <x14:conditionalFormatting xmlns:xm="http://schemas.microsoft.com/office/excel/2006/main">
          <x14:cfRule type="iconSet" priority="163" id="{C6EA261E-5DB4-458F-A3DC-664D4AF18E5F}">
            <x14:iconSet iconSet="3Symbols2" custom="1">
              <x14:cfvo type="percent">
                <xm:f>0</xm:f>
              </x14:cfvo>
              <x14:cfvo type="num">
                <xm:f>0</xm:f>
              </x14:cfvo>
              <x14:cfvo type="num">
                <xm:f>"YES"</xm:f>
              </x14:cfvo>
              <x14:cfIcon iconSet="NoIcons" iconId="0"/>
              <x14:cfIcon iconSet="NoIcons" iconId="0"/>
              <x14:cfIcon iconSet="3Symbols2" iconId="2"/>
            </x14:iconSet>
          </x14:cfRule>
          <xm:sqref>CW13</xm:sqref>
        </x14:conditionalFormatting>
        <x14:conditionalFormatting xmlns:xm="http://schemas.microsoft.com/office/excel/2006/main">
          <x14:cfRule type="iconSet" priority="162" id="{2A9F32A8-3470-431C-A19B-49A49D375FD0}">
            <x14:iconSet iconSet="3Symbols2" custom="1">
              <x14:cfvo type="percent">
                <xm:f>0</xm:f>
              </x14:cfvo>
              <x14:cfvo type="num">
                <xm:f>0</xm:f>
              </x14:cfvo>
              <x14:cfvo type="num">
                <xm:f>"YES"</xm:f>
              </x14:cfvo>
              <x14:cfIcon iconSet="NoIcons" iconId="0"/>
              <x14:cfIcon iconSet="NoIcons" iconId="0"/>
              <x14:cfIcon iconSet="3Symbols2" iconId="2"/>
            </x14:iconSet>
          </x14:cfRule>
          <xm:sqref>CV13</xm:sqref>
        </x14:conditionalFormatting>
        <x14:conditionalFormatting xmlns:xm="http://schemas.microsoft.com/office/excel/2006/main">
          <x14:cfRule type="iconSet" priority="161" id="{FBD4D775-4ED0-4450-A785-C0CD68A68699}">
            <x14:iconSet iconSet="3Symbols2" custom="1">
              <x14:cfvo type="percent">
                <xm:f>0</xm:f>
              </x14:cfvo>
              <x14:cfvo type="num">
                <xm:f>0</xm:f>
              </x14:cfvo>
              <x14:cfvo type="num">
                <xm:f>"YES"</xm:f>
              </x14:cfvo>
              <x14:cfIcon iconSet="NoIcons" iconId="0"/>
              <x14:cfIcon iconSet="NoIcons" iconId="0"/>
              <x14:cfIcon iconSet="3Symbols2" iconId="2"/>
            </x14:iconSet>
          </x14:cfRule>
          <xm:sqref>CU13</xm:sqref>
        </x14:conditionalFormatting>
        <x14:conditionalFormatting xmlns:xm="http://schemas.microsoft.com/office/excel/2006/main">
          <x14:cfRule type="iconSet" priority="160" id="{C5CCC0BE-354E-4BCC-8FCC-E39449640206}">
            <x14:iconSet iconSet="3Symbols2" custom="1">
              <x14:cfvo type="percent">
                <xm:f>0</xm:f>
              </x14:cfvo>
              <x14:cfvo type="num">
                <xm:f>0</xm:f>
              </x14:cfvo>
              <x14:cfvo type="num">
                <xm:f>"YES"</xm:f>
              </x14:cfvo>
              <x14:cfIcon iconSet="NoIcons" iconId="0"/>
              <x14:cfIcon iconSet="NoIcons" iconId="0"/>
              <x14:cfIcon iconSet="3Symbols2" iconId="2"/>
            </x14:iconSet>
          </x14:cfRule>
          <xm:sqref>CU14</xm:sqref>
        </x14:conditionalFormatting>
        <x14:conditionalFormatting xmlns:xm="http://schemas.microsoft.com/office/excel/2006/main">
          <x14:cfRule type="iconSet" priority="159" id="{5226B25A-10FA-46CF-A0FE-3F5B148AA310}">
            <x14:iconSet iconSet="3Symbols2" custom="1">
              <x14:cfvo type="percent">
                <xm:f>0</xm:f>
              </x14:cfvo>
              <x14:cfvo type="num">
                <xm:f>0</xm:f>
              </x14:cfvo>
              <x14:cfvo type="num">
                <xm:f>"YES"</xm:f>
              </x14:cfvo>
              <x14:cfIcon iconSet="NoIcons" iconId="0"/>
              <x14:cfIcon iconSet="NoIcons" iconId="0"/>
              <x14:cfIcon iconSet="3Symbols2" iconId="2"/>
            </x14:iconSet>
          </x14:cfRule>
          <xm:sqref>CS14:CT14</xm:sqref>
        </x14:conditionalFormatting>
        <x14:conditionalFormatting xmlns:xm="http://schemas.microsoft.com/office/excel/2006/main">
          <x14:cfRule type="iconSet" priority="158" id="{50A93917-B456-40DD-92F1-8F43068A91AE}">
            <x14:iconSet iconSet="3Symbols2" custom="1">
              <x14:cfvo type="percent">
                <xm:f>0</xm:f>
              </x14:cfvo>
              <x14:cfvo type="num">
                <xm:f>0</xm:f>
              </x14:cfvo>
              <x14:cfvo type="num">
                <xm:f>"YES"</xm:f>
              </x14:cfvo>
              <x14:cfIcon iconSet="NoIcons" iconId="0"/>
              <x14:cfIcon iconSet="NoIcons" iconId="0"/>
              <x14:cfIcon iconSet="3Symbols2" iconId="2"/>
            </x14:iconSet>
          </x14:cfRule>
          <xm:sqref>CV14</xm:sqref>
        </x14:conditionalFormatting>
        <x14:conditionalFormatting xmlns:xm="http://schemas.microsoft.com/office/excel/2006/main">
          <x14:cfRule type="iconSet" priority="157" id="{BA6B3240-13F2-4716-B29C-0BBEFF637485}">
            <x14:iconSet iconSet="3Symbols2" custom="1">
              <x14:cfvo type="percent">
                <xm:f>0</xm:f>
              </x14:cfvo>
              <x14:cfvo type="num">
                <xm:f>0</xm:f>
              </x14:cfvo>
              <x14:cfvo type="num">
                <xm:f>"YES"</xm:f>
              </x14:cfvo>
              <x14:cfIcon iconSet="NoIcons" iconId="0"/>
              <x14:cfIcon iconSet="NoIcons" iconId="0"/>
              <x14:cfIcon iconSet="3Symbols2" iconId="2"/>
            </x14:iconSet>
          </x14:cfRule>
          <xm:sqref>CW14</xm:sqref>
        </x14:conditionalFormatting>
        <x14:conditionalFormatting xmlns:xm="http://schemas.microsoft.com/office/excel/2006/main">
          <x14:cfRule type="iconSet" priority="156" id="{8362F590-F116-4C21-8638-020CA386C487}">
            <x14:iconSet iconSet="3Symbols2" custom="1">
              <x14:cfvo type="percent">
                <xm:f>0</xm:f>
              </x14:cfvo>
              <x14:cfvo type="num">
                <xm:f>0</xm:f>
              </x14:cfvo>
              <x14:cfvo type="num">
                <xm:f>"YES"</xm:f>
              </x14:cfvo>
              <x14:cfIcon iconSet="NoIcons" iconId="0"/>
              <x14:cfIcon iconSet="NoIcons" iconId="0"/>
              <x14:cfIcon iconSet="3Symbols2" iconId="2"/>
            </x14:iconSet>
          </x14:cfRule>
          <xm:sqref>CX15</xm:sqref>
        </x14:conditionalFormatting>
        <x14:conditionalFormatting xmlns:xm="http://schemas.microsoft.com/office/excel/2006/main">
          <x14:cfRule type="iconSet" priority="155" id="{4D6257D5-6AFB-4847-AE6B-EDE4DF46DF3F}">
            <x14:iconSet iconSet="3Symbols2" custom="1">
              <x14:cfvo type="percent">
                <xm:f>0</xm:f>
              </x14:cfvo>
              <x14:cfvo type="num">
                <xm:f>0</xm:f>
              </x14:cfvo>
              <x14:cfvo type="num">
                <xm:f>"YES"</xm:f>
              </x14:cfvo>
              <x14:cfIcon iconSet="NoIcons" iconId="0"/>
              <x14:cfIcon iconSet="NoIcons" iconId="0"/>
              <x14:cfIcon iconSet="3Symbols2" iconId="2"/>
            </x14:iconSet>
          </x14:cfRule>
          <xm:sqref>CW15</xm:sqref>
        </x14:conditionalFormatting>
        <x14:conditionalFormatting xmlns:xm="http://schemas.microsoft.com/office/excel/2006/main">
          <x14:cfRule type="iconSet" priority="154" id="{40716B00-96AD-437D-9C41-C23D3440B96C}">
            <x14:iconSet iconSet="3Symbols2" custom="1">
              <x14:cfvo type="percent">
                <xm:f>0</xm:f>
              </x14:cfvo>
              <x14:cfvo type="num">
                <xm:f>0</xm:f>
              </x14:cfvo>
              <x14:cfvo type="num">
                <xm:f>"YES"</xm:f>
              </x14:cfvo>
              <x14:cfIcon iconSet="NoIcons" iconId="0"/>
              <x14:cfIcon iconSet="NoIcons" iconId="0"/>
              <x14:cfIcon iconSet="3Symbols2" iconId="2"/>
            </x14:iconSet>
          </x14:cfRule>
          <xm:sqref>CV15</xm:sqref>
        </x14:conditionalFormatting>
        <x14:conditionalFormatting xmlns:xm="http://schemas.microsoft.com/office/excel/2006/main">
          <x14:cfRule type="iconSet" priority="153" id="{6B12E91A-1709-4F2B-B895-2627F3C704D0}">
            <x14:iconSet iconSet="3Symbols2" custom="1">
              <x14:cfvo type="percent">
                <xm:f>0</xm:f>
              </x14:cfvo>
              <x14:cfvo type="num">
                <xm:f>0</xm:f>
              </x14:cfvo>
              <x14:cfvo type="num">
                <xm:f>"YES"</xm:f>
              </x14:cfvo>
              <x14:cfIcon iconSet="NoIcons" iconId="0"/>
              <x14:cfIcon iconSet="NoIcons" iconId="0"/>
              <x14:cfIcon iconSet="3Symbols2" iconId="2"/>
            </x14:iconSet>
          </x14:cfRule>
          <xm:sqref>CU15</xm:sqref>
        </x14:conditionalFormatting>
        <x14:conditionalFormatting xmlns:xm="http://schemas.microsoft.com/office/excel/2006/main">
          <x14:cfRule type="iconSet" priority="152" id="{6F815D94-5E02-481F-9EBB-07F5C7BEB886}">
            <x14:iconSet iconSet="3Symbols2" custom="1">
              <x14:cfvo type="percent">
                <xm:f>0</xm:f>
              </x14:cfvo>
              <x14:cfvo type="num">
                <xm:f>0</xm:f>
              </x14:cfvo>
              <x14:cfvo type="num">
                <xm:f>"YES"</xm:f>
              </x14:cfvo>
              <x14:cfIcon iconSet="NoIcons" iconId="0"/>
              <x14:cfIcon iconSet="NoIcons" iconId="0"/>
              <x14:cfIcon iconSet="3Symbols2" iconId="2"/>
            </x14:iconSet>
          </x14:cfRule>
          <xm:sqref>CX16</xm:sqref>
        </x14:conditionalFormatting>
        <x14:conditionalFormatting xmlns:xm="http://schemas.microsoft.com/office/excel/2006/main">
          <x14:cfRule type="iconSet" priority="151" id="{8DF2CD44-B89B-4E17-BE69-2F092FCEDDCC}">
            <x14:iconSet iconSet="3Symbols2" custom="1">
              <x14:cfvo type="percent">
                <xm:f>0</xm:f>
              </x14:cfvo>
              <x14:cfvo type="num">
                <xm:f>0</xm:f>
              </x14:cfvo>
              <x14:cfvo type="num">
                <xm:f>"YES"</xm:f>
              </x14:cfvo>
              <x14:cfIcon iconSet="NoIcons" iconId="0"/>
              <x14:cfIcon iconSet="NoIcons" iconId="0"/>
              <x14:cfIcon iconSet="3Symbols2" iconId="2"/>
            </x14:iconSet>
          </x14:cfRule>
          <xm:sqref>CW16</xm:sqref>
        </x14:conditionalFormatting>
        <x14:conditionalFormatting xmlns:xm="http://schemas.microsoft.com/office/excel/2006/main">
          <x14:cfRule type="iconSet" priority="150" id="{FE849DA5-86CA-4A1A-8789-FAA9FE81B97E}">
            <x14:iconSet iconSet="3Symbols2" custom="1">
              <x14:cfvo type="percent">
                <xm:f>0</xm:f>
              </x14:cfvo>
              <x14:cfvo type="num">
                <xm:f>0</xm:f>
              </x14:cfvo>
              <x14:cfvo type="num">
                <xm:f>"YES"</xm:f>
              </x14:cfvo>
              <x14:cfIcon iconSet="NoIcons" iconId="0"/>
              <x14:cfIcon iconSet="NoIcons" iconId="0"/>
              <x14:cfIcon iconSet="3Symbols2" iconId="2"/>
            </x14:iconSet>
          </x14:cfRule>
          <xm:sqref>CV16</xm:sqref>
        </x14:conditionalFormatting>
        <x14:conditionalFormatting xmlns:xm="http://schemas.microsoft.com/office/excel/2006/main">
          <x14:cfRule type="iconSet" priority="149" id="{BE023110-CDF0-4164-9972-8AB1861ADC82}">
            <x14:iconSet iconSet="3Symbols2" custom="1">
              <x14:cfvo type="percent">
                <xm:f>0</xm:f>
              </x14:cfvo>
              <x14:cfvo type="num">
                <xm:f>0</xm:f>
              </x14:cfvo>
              <x14:cfvo type="num">
                <xm:f>"YES"</xm:f>
              </x14:cfvo>
              <x14:cfIcon iconSet="NoIcons" iconId="0"/>
              <x14:cfIcon iconSet="NoIcons" iconId="0"/>
              <x14:cfIcon iconSet="3Symbols2" iconId="2"/>
            </x14:iconSet>
          </x14:cfRule>
          <xm:sqref>CS16:CT16</xm:sqref>
        </x14:conditionalFormatting>
        <x14:conditionalFormatting xmlns:xm="http://schemas.microsoft.com/office/excel/2006/main">
          <x14:cfRule type="iconSet" priority="148" id="{7992AFB0-955D-40CF-9490-B0EDF106D6B5}">
            <x14:iconSet iconSet="3Symbols2" custom="1">
              <x14:cfvo type="percent">
                <xm:f>0</xm:f>
              </x14:cfvo>
              <x14:cfvo type="num">
                <xm:f>0</xm:f>
              </x14:cfvo>
              <x14:cfvo type="num">
                <xm:f>"YES"</xm:f>
              </x14:cfvo>
              <x14:cfIcon iconSet="NoIcons" iconId="0"/>
              <x14:cfIcon iconSet="NoIcons" iconId="0"/>
              <x14:cfIcon iconSet="3Symbols2" iconId="2"/>
            </x14:iconSet>
          </x14:cfRule>
          <xm:sqref>CS18:CT18</xm:sqref>
        </x14:conditionalFormatting>
        <x14:conditionalFormatting xmlns:xm="http://schemas.microsoft.com/office/excel/2006/main">
          <x14:cfRule type="iconSet" priority="147" id="{A8C9F18C-9459-4E4F-9202-443AAD3D7BC7}">
            <x14:iconSet iconSet="3Symbols2" custom="1">
              <x14:cfvo type="percent">
                <xm:f>0</xm:f>
              </x14:cfvo>
              <x14:cfvo type="num">
                <xm:f>0</xm:f>
              </x14:cfvo>
              <x14:cfvo type="num">
                <xm:f>"YES"</xm:f>
              </x14:cfvo>
              <x14:cfIcon iconSet="NoIcons" iconId="0"/>
              <x14:cfIcon iconSet="NoIcons" iconId="0"/>
              <x14:cfIcon iconSet="3Symbols2" iconId="2"/>
            </x14:iconSet>
          </x14:cfRule>
          <xm:sqref>CU18</xm:sqref>
        </x14:conditionalFormatting>
        <x14:conditionalFormatting xmlns:xm="http://schemas.microsoft.com/office/excel/2006/main">
          <x14:cfRule type="iconSet" priority="146" id="{E3BB88FD-1773-4FDC-82BB-9CD42866D064}">
            <x14:iconSet iconSet="3Symbols2" custom="1">
              <x14:cfvo type="percent">
                <xm:f>0</xm:f>
              </x14:cfvo>
              <x14:cfvo type="num">
                <xm:f>0</xm:f>
              </x14:cfvo>
              <x14:cfvo type="num">
                <xm:f>"YES"</xm:f>
              </x14:cfvo>
              <x14:cfIcon iconSet="NoIcons" iconId="0"/>
              <x14:cfIcon iconSet="NoIcons" iconId="0"/>
              <x14:cfIcon iconSet="3Symbols2" iconId="2"/>
            </x14:iconSet>
          </x14:cfRule>
          <xm:sqref>CV18</xm:sqref>
        </x14:conditionalFormatting>
        <x14:conditionalFormatting xmlns:xm="http://schemas.microsoft.com/office/excel/2006/main">
          <x14:cfRule type="iconSet" priority="145" id="{F24ED6E3-DDF1-498B-B3D5-6BDE4B05E379}">
            <x14:iconSet iconSet="3Symbols2" custom="1">
              <x14:cfvo type="percent">
                <xm:f>0</xm:f>
              </x14:cfvo>
              <x14:cfvo type="num">
                <xm:f>0</xm:f>
              </x14:cfvo>
              <x14:cfvo type="num">
                <xm:f>"YES"</xm:f>
              </x14:cfvo>
              <x14:cfIcon iconSet="NoIcons" iconId="0"/>
              <x14:cfIcon iconSet="NoIcons" iconId="0"/>
              <x14:cfIcon iconSet="3Symbols2" iconId="2"/>
            </x14:iconSet>
          </x14:cfRule>
          <xm:sqref>CX18</xm:sqref>
        </x14:conditionalFormatting>
        <x14:conditionalFormatting xmlns:xm="http://schemas.microsoft.com/office/excel/2006/main">
          <x14:cfRule type="iconSet" priority="144" id="{2128917F-BF5D-43D2-946F-9DA49229296D}">
            <x14:iconSet iconSet="3Symbols2" custom="1">
              <x14:cfvo type="percent">
                <xm:f>0</xm:f>
              </x14:cfvo>
              <x14:cfvo type="num">
                <xm:f>0</xm:f>
              </x14:cfvo>
              <x14:cfvo type="num">
                <xm:f>"YES"</xm:f>
              </x14:cfvo>
              <x14:cfIcon iconSet="NoIcons" iconId="0"/>
              <x14:cfIcon iconSet="NoIcons" iconId="0"/>
              <x14:cfIcon iconSet="3Symbols2" iconId="2"/>
            </x14:iconSet>
          </x14:cfRule>
          <xm:sqref>CX19</xm:sqref>
        </x14:conditionalFormatting>
        <x14:conditionalFormatting xmlns:xm="http://schemas.microsoft.com/office/excel/2006/main">
          <x14:cfRule type="iconSet" priority="143" id="{0C3AF7B9-0B6D-40C1-975C-9E249A29082E}">
            <x14:iconSet iconSet="3Symbols2" custom="1">
              <x14:cfvo type="percent">
                <xm:f>0</xm:f>
              </x14:cfvo>
              <x14:cfvo type="num">
                <xm:f>0</xm:f>
              </x14:cfvo>
              <x14:cfvo type="num">
                <xm:f>"YES"</xm:f>
              </x14:cfvo>
              <x14:cfIcon iconSet="NoIcons" iconId="0"/>
              <x14:cfIcon iconSet="NoIcons" iconId="0"/>
              <x14:cfIcon iconSet="3Symbols2" iconId="2"/>
            </x14:iconSet>
          </x14:cfRule>
          <xm:sqref>CW19</xm:sqref>
        </x14:conditionalFormatting>
        <x14:conditionalFormatting xmlns:xm="http://schemas.microsoft.com/office/excel/2006/main">
          <x14:cfRule type="iconSet" priority="142" id="{AE803F93-3774-4C92-B1E3-B55C0875237F}">
            <x14:iconSet iconSet="3Symbols2" custom="1">
              <x14:cfvo type="percent">
                <xm:f>0</xm:f>
              </x14:cfvo>
              <x14:cfvo type="num">
                <xm:f>0</xm:f>
              </x14:cfvo>
              <x14:cfvo type="num">
                <xm:f>"YES"</xm:f>
              </x14:cfvo>
              <x14:cfIcon iconSet="NoIcons" iconId="0"/>
              <x14:cfIcon iconSet="NoIcons" iconId="0"/>
              <x14:cfIcon iconSet="3Symbols2" iconId="2"/>
            </x14:iconSet>
          </x14:cfRule>
          <xm:sqref>CV19</xm:sqref>
        </x14:conditionalFormatting>
        <x14:conditionalFormatting xmlns:xm="http://schemas.microsoft.com/office/excel/2006/main">
          <x14:cfRule type="iconSet" priority="141" id="{ED7E4709-C755-4B4D-9215-9A4AA1F6E825}">
            <x14:iconSet iconSet="3Symbols2" custom="1">
              <x14:cfvo type="percent">
                <xm:f>0</xm:f>
              </x14:cfvo>
              <x14:cfvo type="num">
                <xm:f>0</xm:f>
              </x14:cfvo>
              <x14:cfvo type="num">
                <xm:f>"YES"</xm:f>
              </x14:cfvo>
              <x14:cfIcon iconSet="NoIcons" iconId="0"/>
              <x14:cfIcon iconSet="NoIcons" iconId="0"/>
              <x14:cfIcon iconSet="3Symbols2" iconId="2"/>
            </x14:iconSet>
          </x14:cfRule>
          <xm:sqref>CU19</xm:sqref>
        </x14:conditionalFormatting>
        <x14:conditionalFormatting xmlns:xm="http://schemas.microsoft.com/office/excel/2006/main">
          <x14:cfRule type="iconSet" priority="140" id="{B2B99BD2-CEE0-458A-A8D9-B4507A8070D0}">
            <x14:iconSet iconSet="3Symbols2" custom="1">
              <x14:cfvo type="percent">
                <xm:f>0</xm:f>
              </x14:cfvo>
              <x14:cfvo type="num">
                <xm:f>0</xm:f>
              </x14:cfvo>
              <x14:cfvo type="num">
                <xm:f>"YES"</xm:f>
              </x14:cfvo>
              <x14:cfIcon iconSet="NoIcons" iconId="0"/>
              <x14:cfIcon iconSet="NoIcons" iconId="0"/>
              <x14:cfIcon iconSet="3Symbols2" iconId="2"/>
            </x14:iconSet>
          </x14:cfRule>
          <xm:sqref>CS19:CT19</xm:sqref>
        </x14:conditionalFormatting>
        <x14:conditionalFormatting xmlns:xm="http://schemas.microsoft.com/office/excel/2006/main">
          <x14:cfRule type="iconSet" priority="139" id="{BA882792-3A88-4AE1-A23A-0D244343EEAA}">
            <x14:iconSet iconSet="3Symbols2" custom="1">
              <x14:cfvo type="percent">
                <xm:f>0</xm:f>
              </x14:cfvo>
              <x14:cfvo type="num">
                <xm:f>0</xm:f>
              </x14:cfvo>
              <x14:cfvo type="num">
                <xm:f>"YES"</xm:f>
              </x14:cfvo>
              <x14:cfIcon iconSet="NoIcons" iconId="0"/>
              <x14:cfIcon iconSet="NoIcons" iconId="0"/>
              <x14:cfIcon iconSet="3Symbols2" iconId="2"/>
            </x14:iconSet>
          </x14:cfRule>
          <xm:sqref>CU20</xm:sqref>
        </x14:conditionalFormatting>
        <x14:conditionalFormatting xmlns:xm="http://schemas.microsoft.com/office/excel/2006/main">
          <x14:cfRule type="iconSet" priority="138" id="{2E33A7F8-15F6-4D1C-AF1F-DE0E14DF1BDB}">
            <x14:iconSet iconSet="3Symbols2" custom="1">
              <x14:cfvo type="percent">
                <xm:f>0</xm:f>
              </x14:cfvo>
              <x14:cfvo type="num">
                <xm:f>0</xm:f>
              </x14:cfvo>
              <x14:cfvo type="num">
                <xm:f>"YES"</xm:f>
              </x14:cfvo>
              <x14:cfIcon iconSet="NoIcons" iconId="0"/>
              <x14:cfIcon iconSet="NoIcons" iconId="0"/>
              <x14:cfIcon iconSet="3Symbols2" iconId="2"/>
            </x14:iconSet>
          </x14:cfRule>
          <xm:sqref>CV20</xm:sqref>
        </x14:conditionalFormatting>
        <x14:conditionalFormatting xmlns:xm="http://schemas.microsoft.com/office/excel/2006/main">
          <x14:cfRule type="iconSet" priority="137" id="{F5E914D8-EE5C-44E0-B073-F96670279B7B}">
            <x14:iconSet iconSet="3Symbols2" custom="1">
              <x14:cfvo type="percent">
                <xm:f>0</xm:f>
              </x14:cfvo>
              <x14:cfvo type="num">
                <xm:f>0</xm:f>
              </x14:cfvo>
              <x14:cfvo type="num">
                <xm:f>"YES"</xm:f>
              </x14:cfvo>
              <x14:cfIcon iconSet="NoIcons" iconId="0"/>
              <x14:cfIcon iconSet="NoIcons" iconId="0"/>
              <x14:cfIcon iconSet="3Symbols2" iconId="2"/>
            </x14:iconSet>
          </x14:cfRule>
          <xm:sqref>CW20</xm:sqref>
        </x14:conditionalFormatting>
        <x14:conditionalFormatting xmlns:xm="http://schemas.microsoft.com/office/excel/2006/main">
          <x14:cfRule type="iconSet" priority="136" id="{6338ABBD-6B6E-4402-9A6C-50B4784733F0}">
            <x14:iconSet iconSet="3Symbols2" custom="1">
              <x14:cfvo type="percent">
                <xm:f>0</xm:f>
              </x14:cfvo>
              <x14:cfvo type="num">
                <xm:f>0</xm:f>
              </x14:cfvo>
              <x14:cfvo type="num">
                <xm:f>"YES"</xm:f>
              </x14:cfvo>
              <x14:cfIcon iconSet="NoIcons" iconId="0"/>
              <x14:cfIcon iconSet="NoIcons" iconId="0"/>
              <x14:cfIcon iconSet="3Symbols2" iconId="2"/>
            </x14:iconSet>
          </x14:cfRule>
          <xm:sqref>CX20</xm:sqref>
        </x14:conditionalFormatting>
        <x14:conditionalFormatting xmlns:xm="http://schemas.microsoft.com/office/excel/2006/main">
          <x14:cfRule type="iconSet" priority="135" id="{F123846A-7EFC-493F-9A56-6B5D718598DA}">
            <x14:iconSet iconSet="3Symbols2" custom="1">
              <x14:cfvo type="percent">
                <xm:f>0</xm:f>
              </x14:cfvo>
              <x14:cfvo type="num">
                <xm:f>0</xm:f>
              </x14:cfvo>
              <x14:cfvo type="num">
                <xm:f>"YES"</xm:f>
              </x14:cfvo>
              <x14:cfIcon iconSet="NoIcons" iconId="0"/>
              <x14:cfIcon iconSet="NoIcons" iconId="0"/>
              <x14:cfIcon iconSet="3Symbols2" iconId="2"/>
            </x14:iconSet>
          </x14:cfRule>
          <xm:sqref>CW21</xm:sqref>
        </x14:conditionalFormatting>
        <x14:conditionalFormatting xmlns:xm="http://schemas.microsoft.com/office/excel/2006/main">
          <x14:cfRule type="iconSet" priority="134" id="{A49AF49B-0060-4ECC-B1B3-12DD8A682615}">
            <x14:iconSet iconSet="3Symbols2" custom="1">
              <x14:cfvo type="percent">
                <xm:f>0</xm:f>
              </x14:cfvo>
              <x14:cfvo type="num">
                <xm:f>0</xm:f>
              </x14:cfvo>
              <x14:cfvo type="num">
                <xm:f>"YES"</xm:f>
              </x14:cfvo>
              <x14:cfIcon iconSet="NoIcons" iconId="0"/>
              <x14:cfIcon iconSet="NoIcons" iconId="0"/>
              <x14:cfIcon iconSet="3Symbols2" iconId="2"/>
            </x14:iconSet>
          </x14:cfRule>
          <xm:sqref>CV21</xm:sqref>
        </x14:conditionalFormatting>
        <x14:conditionalFormatting xmlns:xm="http://schemas.microsoft.com/office/excel/2006/main">
          <x14:cfRule type="iconSet" priority="133" id="{7C9066AA-35FE-4C25-B046-1373D3301886}">
            <x14:iconSet iconSet="3Symbols2" custom="1">
              <x14:cfvo type="percent">
                <xm:f>0</xm:f>
              </x14:cfvo>
              <x14:cfvo type="num">
                <xm:f>0</xm:f>
              </x14:cfvo>
              <x14:cfvo type="num">
                <xm:f>"YES"</xm:f>
              </x14:cfvo>
              <x14:cfIcon iconSet="NoIcons" iconId="0"/>
              <x14:cfIcon iconSet="NoIcons" iconId="0"/>
              <x14:cfIcon iconSet="3Symbols2" iconId="2"/>
            </x14:iconSet>
          </x14:cfRule>
          <xm:sqref>CU21</xm:sqref>
        </x14:conditionalFormatting>
        <x14:conditionalFormatting xmlns:xm="http://schemas.microsoft.com/office/excel/2006/main">
          <x14:cfRule type="iconSet" priority="132" id="{424FF067-B58F-4107-B064-ABA0F8637572}">
            <x14:iconSet iconSet="3Symbols2" custom="1">
              <x14:cfvo type="percent">
                <xm:f>0</xm:f>
              </x14:cfvo>
              <x14:cfvo type="num">
                <xm:f>0</xm:f>
              </x14:cfvo>
              <x14:cfvo type="num">
                <xm:f>"YES"</xm:f>
              </x14:cfvo>
              <x14:cfIcon iconSet="NoIcons" iconId="0"/>
              <x14:cfIcon iconSet="NoIcons" iconId="0"/>
              <x14:cfIcon iconSet="3Symbols2" iconId="2"/>
            </x14:iconSet>
          </x14:cfRule>
          <xm:sqref>CS21:CT21</xm:sqref>
        </x14:conditionalFormatting>
        <x14:conditionalFormatting xmlns:xm="http://schemas.microsoft.com/office/excel/2006/main">
          <x14:cfRule type="iconSet" priority="131" id="{F01A1C43-84CF-43E8-8342-7B7AEF95E9AE}">
            <x14:iconSet iconSet="3Symbols2" custom="1">
              <x14:cfvo type="percent">
                <xm:f>0</xm:f>
              </x14:cfvo>
              <x14:cfvo type="num">
                <xm:f>0</xm:f>
              </x14:cfvo>
              <x14:cfvo type="num">
                <xm:f>"YES"</xm:f>
              </x14:cfvo>
              <x14:cfIcon iconSet="NoIcons" iconId="0"/>
              <x14:cfIcon iconSet="NoIcons" iconId="0"/>
              <x14:cfIcon iconSet="3Symbols2" iconId="2"/>
            </x14:iconSet>
          </x14:cfRule>
          <xm:sqref>CS22:CT22</xm:sqref>
        </x14:conditionalFormatting>
        <x14:conditionalFormatting xmlns:xm="http://schemas.microsoft.com/office/excel/2006/main">
          <x14:cfRule type="iconSet" priority="130" id="{FF4925DC-E665-4BAD-960C-993D65309D00}">
            <x14:iconSet iconSet="3Symbols2" custom="1">
              <x14:cfvo type="percent">
                <xm:f>0</xm:f>
              </x14:cfvo>
              <x14:cfvo type="num">
                <xm:f>0</xm:f>
              </x14:cfvo>
              <x14:cfvo type="num">
                <xm:f>"YES"</xm:f>
              </x14:cfvo>
              <x14:cfIcon iconSet="NoIcons" iconId="0"/>
              <x14:cfIcon iconSet="NoIcons" iconId="0"/>
              <x14:cfIcon iconSet="3Symbols2" iconId="2"/>
            </x14:iconSet>
          </x14:cfRule>
          <xm:sqref>CV22</xm:sqref>
        </x14:conditionalFormatting>
        <x14:conditionalFormatting xmlns:xm="http://schemas.microsoft.com/office/excel/2006/main">
          <x14:cfRule type="iconSet" priority="129" id="{14C89ECF-32DA-4EA9-87BA-66B24E930C2A}">
            <x14:iconSet iconSet="3Symbols2" custom="1">
              <x14:cfvo type="percent">
                <xm:f>0</xm:f>
              </x14:cfvo>
              <x14:cfvo type="num">
                <xm:f>0</xm:f>
              </x14:cfvo>
              <x14:cfvo type="num">
                <xm:f>"YES"</xm:f>
              </x14:cfvo>
              <x14:cfIcon iconSet="NoIcons" iconId="0"/>
              <x14:cfIcon iconSet="NoIcons" iconId="0"/>
              <x14:cfIcon iconSet="3Symbols2" iconId="2"/>
            </x14:iconSet>
          </x14:cfRule>
          <xm:sqref>CW22</xm:sqref>
        </x14:conditionalFormatting>
        <x14:conditionalFormatting xmlns:xm="http://schemas.microsoft.com/office/excel/2006/main">
          <x14:cfRule type="iconSet" priority="128" id="{E78B43B5-5482-4C5E-8C23-979229EAEFA3}">
            <x14:iconSet iconSet="3Symbols2" custom="1">
              <x14:cfvo type="percent">
                <xm:f>0</xm:f>
              </x14:cfvo>
              <x14:cfvo type="num">
                <xm:f>0</xm:f>
              </x14:cfvo>
              <x14:cfvo type="num">
                <xm:f>"YES"</xm:f>
              </x14:cfvo>
              <x14:cfIcon iconSet="NoIcons" iconId="0"/>
              <x14:cfIcon iconSet="NoIcons" iconId="0"/>
              <x14:cfIcon iconSet="3Symbols2" iconId="2"/>
            </x14:iconSet>
          </x14:cfRule>
          <xm:sqref>CX22</xm:sqref>
        </x14:conditionalFormatting>
        <x14:conditionalFormatting xmlns:xm="http://schemas.microsoft.com/office/excel/2006/main">
          <x14:cfRule type="iconSet" priority="127" id="{5C9F48E4-C55A-4A90-BE27-81755200A5B8}">
            <x14:iconSet iconSet="3Symbols2" custom="1">
              <x14:cfvo type="percent">
                <xm:f>0</xm:f>
              </x14:cfvo>
              <x14:cfvo type="num">
                <xm:f>0</xm:f>
              </x14:cfvo>
              <x14:cfvo type="num">
                <xm:f>"YES"</xm:f>
              </x14:cfvo>
              <x14:cfIcon iconSet="NoIcons" iconId="0"/>
              <x14:cfIcon iconSet="NoIcons" iconId="0"/>
              <x14:cfIcon iconSet="3Symbols2" iconId="2"/>
            </x14:iconSet>
          </x14:cfRule>
          <xm:sqref>CX23</xm:sqref>
        </x14:conditionalFormatting>
        <x14:conditionalFormatting xmlns:xm="http://schemas.microsoft.com/office/excel/2006/main">
          <x14:cfRule type="iconSet" priority="126" id="{56FB1D89-5023-408D-9AB4-C208FF971380}">
            <x14:iconSet iconSet="3Symbols2" custom="1">
              <x14:cfvo type="percent">
                <xm:f>0</xm:f>
              </x14:cfvo>
              <x14:cfvo type="num">
                <xm:f>0</xm:f>
              </x14:cfvo>
              <x14:cfvo type="num">
                <xm:f>"YES"</xm:f>
              </x14:cfvo>
              <x14:cfIcon iconSet="NoIcons" iconId="0"/>
              <x14:cfIcon iconSet="NoIcons" iconId="0"/>
              <x14:cfIcon iconSet="3Symbols2" iconId="2"/>
            </x14:iconSet>
          </x14:cfRule>
          <xm:sqref>CW23</xm:sqref>
        </x14:conditionalFormatting>
        <x14:conditionalFormatting xmlns:xm="http://schemas.microsoft.com/office/excel/2006/main">
          <x14:cfRule type="iconSet" priority="125" id="{C2492384-96E6-4817-BE68-E03F3CB70190}">
            <x14:iconSet iconSet="3Symbols2" custom="1">
              <x14:cfvo type="percent">
                <xm:f>0</xm:f>
              </x14:cfvo>
              <x14:cfvo type="num">
                <xm:f>0</xm:f>
              </x14:cfvo>
              <x14:cfvo type="num">
                <xm:f>"YES"</xm:f>
              </x14:cfvo>
              <x14:cfIcon iconSet="NoIcons" iconId="0"/>
              <x14:cfIcon iconSet="NoIcons" iconId="0"/>
              <x14:cfIcon iconSet="3Symbols2" iconId="2"/>
            </x14:iconSet>
          </x14:cfRule>
          <xm:sqref>CV23</xm:sqref>
        </x14:conditionalFormatting>
        <x14:conditionalFormatting xmlns:xm="http://schemas.microsoft.com/office/excel/2006/main">
          <x14:cfRule type="iconSet" priority="124" id="{245467E6-2BC6-408C-9F3A-28AC4DD28424}">
            <x14:iconSet iconSet="3Symbols2" custom="1">
              <x14:cfvo type="percent">
                <xm:f>0</xm:f>
              </x14:cfvo>
              <x14:cfvo type="num">
                <xm:f>0</xm:f>
              </x14:cfvo>
              <x14:cfvo type="num">
                <xm:f>"YES"</xm:f>
              </x14:cfvo>
              <x14:cfIcon iconSet="NoIcons" iconId="0"/>
              <x14:cfIcon iconSet="NoIcons" iconId="0"/>
              <x14:cfIcon iconSet="3Symbols2" iconId="2"/>
            </x14:iconSet>
          </x14:cfRule>
          <xm:sqref>CS23:CT23</xm:sqref>
        </x14:conditionalFormatting>
        <x14:conditionalFormatting xmlns:xm="http://schemas.microsoft.com/office/excel/2006/main">
          <x14:cfRule type="iconSet" priority="123" id="{D816C0A3-C606-44D1-935B-A5201E8EEB17}">
            <x14:iconSet iconSet="3Symbols2" custom="1">
              <x14:cfvo type="percent">
                <xm:f>0</xm:f>
              </x14:cfvo>
              <x14:cfvo type="num">
                <xm:f>0</xm:f>
              </x14:cfvo>
              <x14:cfvo type="num">
                <xm:f>"YES"</xm:f>
              </x14:cfvo>
              <x14:cfIcon iconSet="NoIcons" iconId="0"/>
              <x14:cfIcon iconSet="NoIcons" iconId="0"/>
              <x14:cfIcon iconSet="3Symbols2" iconId="2"/>
            </x14:iconSet>
          </x14:cfRule>
          <xm:sqref>CS24:CT24</xm:sqref>
        </x14:conditionalFormatting>
        <x14:conditionalFormatting xmlns:xm="http://schemas.microsoft.com/office/excel/2006/main">
          <x14:cfRule type="iconSet" priority="122" id="{0A990283-8F07-4AD1-BA7E-1BECBC5DE981}">
            <x14:iconSet iconSet="3Symbols2" custom="1">
              <x14:cfvo type="percent">
                <xm:f>0</xm:f>
              </x14:cfvo>
              <x14:cfvo type="num">
                <xm:f>0</xm:f>
              </x14:cfvo>
              <x14:cfvo type="num">
                <xm:f>"YES"</xm:f>
              </x14:cfvo>
              <x14:cfIcon iconSet="NoIcons" iconId="0"/>
              <x14:cfIcon iconSet="NoIcons" iconId="0"/>
              <x14:cfIcon iconSet="3Symbols2" iconId="2"/>
            </x14:iconSet>
          </x14:cfRule>
          <xm:sqref>CU24</xm:sqref>
        </x14:conditionalFormatting>
        <x14:conditionalFormatting xmlns:xm="http://schemas.microsoft.com/office/excel/2006/main">
          <x14:cfRule type="iconSet" priority="121" id="{07E8A064-C6A0-4383-B9E1-25EE786ACFB9}">
            <x14:iconSet iconSet="3Symbols2" custom="1">
              <x14:cfvo type="percent">
                <xm:f>0</xm:f>
              </x14:cfvo>
              <x14:cfvo type="num">
                <xm:f>0</xm:f>
              </x14:cfvo>
              <x14:cfvo type="num">
                <xm:f>"YES"</xm:f>
              </x14:cfvo>
              <x14:cfIcon iconSet="NoIcons" iconId="0"/>
              <x14:cfIcon iconSet="NoIcons" iconId="0"/>
              <x14:cfIcon iconSet="3Symbols2" iconId="2"/>
            </x14:iconSet>
          </x14:cfRule>
          <xm:sqref>CW24</xm:sqref>
        </x14:conditionalFormatting>
        <x14:conditionalFormatting xmlns:xm="http://schemas.microsoft.com/office/excel/2006/main">
          <x14:cfRule type="iconSet" priority="120" id="{3E8609E9-2DF9-4B72-A46A-5C82E16C9514}">
            <x14:iconSet iconSet="3Symbols2" custom="1">
              <x14:cfvo type="percent">
                <xm:f>0</xm:f>
              </x14:cfvo>
              <x14:cfvo type="num">
                <xm:f>0</xm:f>
              </x14:cfvo>
              <x14:cfvo type="num">
                <xm:f>"YES"</xm:f>
              </x14:cfvo>
              <x14:cfIcon iconSet="NoIcons" iconId="0"/>
              <x14:cfIcon iconSet="NoIcons" iconId="0"/>
              <x14:cfIcon iconSet="3Symbols2" iconId="2"/>
            </x14:iconSet>
          </x14:cfRule>
          <xm:sqref>CX24</xm:sqref>
        </x14:conditionalFormatting>
        <x14:conditionalFormatting xmlns:xm="http://schemas.microsoft.com/office/excel/2006/main">
          <x14:cfRule type="iconSet" priority="119" id="{F1AAA410-681C-4047-97DD-DABBDA764ECE}">
            <x14:iconSet iconSet="3Symbols2" custom="1">
              <x14:cfvo type="percent">
                <xm:f>0</xm:f>
              </x14:cfvo>
              <x14:cfvo type="num">
                <xm:f>0</xm:f>
              </x14:cfvo>
              <x14:cfvo type="num">
                <xm:f>"YES"</xm:f>
              </x14:cfvo>
              <x14:cfIcon iconSet="NoIcons" iconId="0"/>
              <x14:cfIcon iconSet="NoIcons" iconId="0"/>
              <x14:cfIcon iconSet="3Symbols2" iconId="2"/>
            </x14:iconSet>
          </x14:cfRule>
          <xm:sqref>CX25</xm:sqref>
        </x14:conditionalFormatting>
        <x14:conditionalFormatting xmlns:xm="http://schemas.microsoft.com/office/excel/2006/main">
          <x14:cfRule type="iconSet" priority="118" id="{3FC59680-D84E-4059-8FB4-D5706F0788CD}">
            <x14:iconSet iconSet="3Symbols2" custom="1">
              <x14:cfvo type="percent">
                <xm:f>0</xm:f>
              </x14:cfvo>
              <x14:cfvo type="num">
                <xm:f>0</xm:f>
              </x14:cfvo>
              <x14:cfvo type="num">
                <xm:f>"YES"</xm:f>
              </x14:cfvo>
              <x14:cfIcon iconSet="NoIcons" iconId="0"/>
              <x14:cfIcon iconSet="NoIcons" iconId="0"/>
              <x14:cfIcon iconSet="3Symbols2" iconId="2"/>
            </x14:iconSet>
          </x14:cfRule>
          <xm:sqref>CW25</xm:sqref>
        </x14:conditionalFormatting>
        <x14:conditionalFormatting xmlns:xm="http://schemas.microsoft.com/office/excel/2006/main">
          <x14:cfRule type="iconSet" priority="117" id="{E86BEC76-FC8A-465A-87EF-94109D5CE1E1}">
            <x14:iconSet iconSet="3Symbols2" custom="1">
              <x14:cfvo type="percent">
                <xm:f>0</xm:f>
              </x14:cfvo>
              <x14:cfvo type="num">
                <xm:f>0</xm:f>
              </x14:cfvo>
              <x14:cfvo type="num">
                <xm:f>"YES"</xm:f>
              </x14:cfvo>
              <x14:cfIcon iconSet="NoIcons" iconId="0"/>
              <x14:cfIcon iconSet="NoIcons" iconId="0"/>
              <x14:cfIcon iconSet="3Symbols2" iconId="2"/>
            </x14:iconSet>
          </x14:cfRule>
          <xm:sqref>CV25</xm:sqref>
        </x14:conditionalFormatting>
        <x14:conditionalFormatting xmlns:xm="http://schemas.microsoft.com/office/excel/2006/main">
          <x14:cfRule type="iconSet" priority="116" id="{35EA242C-45F2-47EE-BF24-BD639C775A97}">
            <x14:iconSet iconSet="3Symbols2" custom="1">
              <x14:cfvo type="percent">
                <xm:f>0</xm:f>
              </x14:cfvo>
              <x14:cfvo type="num">
                <xm:f>0</xm:f>
              </x14:cfvo>
              <x14:cfvo type="num">
                <xm:f>"YES"</xm:f>
              </x14:cfvo>
              <x14:cfIcon iconSet="NoIcons" iconId="0"/>
              <x14:cfIcon iconSet="NoIcons" iconId="0"/>
              <x14:cfIcon iconSet="3Symbols2" iconId="2"/>
            </x14:iconSet>
          </x14:cfRule>
          <xm:sqref>CU25</xm:sqref>
        </x14:conditionalFormatting>
        <x14:conditionalFormatting xmlns:xm="http://schemas.microsoft.com/office/excel/2006/main">
          <x14:cfRule type="iconSet" priority="115" id="{F462C01E-9791-42BF-B7BE-6F3520A76FB9}">
            <x14:iconSet iconSet="3Symbols2" custom="1">
              <x14:cfvo type="percent">
                <xm:f>0</xm:f>
              </x14:cfvo>
              <x14:cfvo type="num">
                <xm:f>0</xm:f>
              </x14:cfvo>
              <x14:cfvo type="num">
                <xm:f>"YES"</xm:f>
              </x14:cfvo>
              <x14:cfIcon iconSet="NoIcons" iconId="0"/>
              <x14:cfIcon iconSet="NoIcons" iconId="0"/>
              <x14:cfIcon iconSet="3Symbols2" iconId="2"/>
            </x14:iconSet>
          </x14:cfRule>
          <xm:sqref>CS26:CT26</xm:sqref>
        </x14:conditionalFormatting>
        <x14:conditionalFormatting xmlns:xm="http://schemas.microsoft.com/office/excel/2006/main">
          <x14:cfRule type="iconSet" priority="114" id="{B7718A55-DC75-43DC-9AF1-DA9C28AC7F75}">
            <x14:iconSet iconSet="3Symbols2" custom="1">
              <x14:cfvo type="percent">
                <xm:f>0</xm:f>
              </x14:cfvo>
              <x14:cfvo type="num">
                <xm:f>0</xm:f>
              </x14:cfvo>
              <x14:cfvo type="num">
                <xm:f>"YES"</xm:f>
              </x14:cfvo>
              <x14:cfIcon iconSet="NoIcons" iconId="0"/>
              <x14:cfIcon iconSet="NoIcons" iconId="0"/>
              <x14:cfIcon iconSet="3Symbols2" iconId="2"/>
            </x14:iconSet>
          </x14:cfRule>
          <xm:sqref>CU26</xm:sqref>
        </x14:conditionalFormatting>
        <x14:conditionalFormatting xmlns:xm="http://schemas.microsoft.com/office/excel/2006/main">
          <x14:cfRule type="iconSet" priority="113" id="{CB2FD245-CDFA-430C-B926-5FAF00E0FE7A}">
            <x14:iconSet iconSet="3Symbols2" custom="1">
              <x14:cfvo type="percent">
                <xm:f>0</xm:f>
              </x14:cfvo>
              <x14:cfvo type="num">
                <xm:f>0</xm:f>
              </x14:cfvo>
              <x14:cfvo type="num">
                <xm:f>"YES"</xm:f>
              </x14:cfvo>
              <x14:cfIcon iconSet="NoIcons" iconId="0"/>
              <x14:cfIcon iconSet="NoIcons" iconId="0"/>
              <x14:cfIcon iconSet="3Symbols2" iconId="2"/>
            </x14:iconSet>
          </x14:cfRule>
          <xm:sqref>CV26</xm:sqref>
        </x14:conditionalFormatting>
        <x14:conditionalFormatting xmlns:xm="http://schemas.microsoft.com/office/excel/2006/main">
          <x14:cfRule type="iconSet" priority="112" id="{C68DC203-CB6E-4331-800C-81923CD9D6DF}">
            <x14:iconSet iconSet="3Symbols2" custom="1">
              <x14:cfvo type="percent">
                <xm:f>0</xm:f>
              </x14:cfvo>
              <x14:cfvo type="num">
                <xm:f>0</xm:f>
              </x14:cfvo>
              <x14:cfvo type="num">
                <xm:f>"YES"</xm:f>
              </x14:cfvo>
              <x14:cfIcon iconSet="NoIcons" iconId="0"/>
              <x14:cfIcon iconSet="NoIcons" iconId="0"/>
              <x14:cfIcon iconSet="3Symbols2" iconId="2"/>
            </x14:iconSet>
          </x14:cfRule>
          <xm:sqref>CW26</xm:sqref>
        </x14:conditionalFormatting>
        <x14:conditionalFormatting xmlns:xm="http://schemas.microsoft.com/office/excel/2006/main">
          <x14:cfRule type="iconSet" priority="111" id="{709A601D-E9A5-4DDC-9226-4800944C4E0A}">
            <x14:iconSet iconSet="3Symbols2" custom="1">
              <x14:cfvo type="percent">
                <xm:f>0</xm:f>
              </x14:cfvo>
              <x14:cfvo type="num">
                <xm:f>0</xm:f>
              </x14:cfvo>
              <x14:cfvo type="num">
                <xm:f>"YES"</xm:f>
              </x14:cfvo>
              <x14:cfIcon iconSet="NoIcons" iconId="0"/>
              <x14:cfIcon iconSet="NoIcons" iconId="0"/>
              <x14:cfIcon iconSet="3Symbols2" iconId="2"/>
            </x14:iconSet>
          </x14:cfRule>
          <xm:sqref>CX26</xm:sqref>
        </x14:conditionalFormatting>
        <x14:conditionalFormatting xmlns:xm="http://schemas.microsoft.com/office/excel/2006/main">
          <x14:cfRule type="iconSet" priority="110" id="{B515D895-5988-407D-936C-2644BCF4256C}">
            <x14:iconSet iconSet="3Symbols2" custom="1">
              <x14:cfvo type="percent">
                <xm:f>0</xm:f>
              </x14:cfvo>
              <x14:cfvo type="num">
                <xm:f>0</xm:f>
              </x14:cfvo>
              <x14:cfvo type="num">
                <xm:f>"YES"</xm:f>
              </x14:cfvo>
              <x14:cfIcon iconSet="NoIcons" iconId="0"/>
              <x14:cfIcon iconSet="NoIcons" iconId="0"/>
              <x14:cfIcon iconSet="3Symbols2" iconId="2"/>
            </x14:iconSet>
          </x14:cfRule>
          <xm:sqref>CX27</xm:sqref>
        </x14:conditionalFormatting>
        <x14:conditionalFormatting xmlns:xm="http://schemas.microsoft.com/office/excel/2006/main">
          <x14:cfRule type="iconSet" priority="109" id="{13988834-7BE2-4B7B-910B-25B7DE6EC0B5}">
            <x14:iconSet iconSet="3Symbols2" custom="1">
              <x14:cfvo type="percent">
                <xm:f>0</xm:f>
              </x14:cfvo>
              <x14:cfvo type="num">
                <xm:f>0</xm:f>
              </x14:cfvo>
              <x14:cfvo type="num">
                <xm:f>"YES"</xm:f>
              </x14:cfvo>
              <x14:cfIcon iconSet="NoIcons" iconId="0"/>
              <x14:cfIcon iconSet="NoIcons" iconId="0"/>
              <x14:cfIcon iconSet="3Symbols2" iconId="2"/>
            </x14:iconSet>
          </x14:cfRule>
          <xm:sqref>CV27</xm:sqref>
        </x14:conditionalFormatting>
        <x14:conditionalFormatting xmlns:xm="http://schemas.microsoft.com/office/excel/2006/main">
          <x14:cfRule type="iconSet" priority="108" id="{5342BCE8-D750-471F-9614-61D4B836E240}">
            <x14:iconSet iconSet="3Symbols2" custom="1">
              <x14:cfvo type="percent">
                <xm:f>0</xm:f>
              </x14:cfvo>
              <x14:cfvo type="num">
                <xm:f>0</xm:f>
              </x14:cfvo>
              <x14:cfvo type="num">
                <xm:f>"YES"</xm:f>
              </x14:cfvo>
              <x14:cfIcon iconSet="NoIcons" iconId="0"/>
              <x14:cfIcon iconSet="NoIcons" iconId="0"/>
              <x14:cfIcon iconSet="3Symbols2" iconId="2"/>
            </x14:iconSet>
          </x14:cfRule>
          <xm:sqref>CU27</xm:sqref>
        </x14:conditionalFormatting>
        <x14:conditionalFormatting xmlns:xm="http://schemas.microsoft.com/office/excel/2006/main">
          <x14:cfRule type="iconSet" priority="107" id="{9C68A860-FD57-42FB-9C79-22CF55430112}">
            <x14:iconSet iconSet="3Symbols2" custom="1">
              <x14:cfvo type="percent">
                <xm:f>0</xm:f>
              </x14:cfvo>
              <x14:cfvo type="num">
                <xm:f>0</xm:f>
              </x14:cfvo>
              <x14:cfvo type="num">
                <xm:f>"YES"</xm:f>
              </x14:cfvo>
              <x14:cfIcon iconSet="NoIcons" iconId="0"/>
              <x14:cfIcon iconSet="NoIcons" iconId="0"/>
              <x14:cfIcon iconSet="3Symbols2" iconId="2"/>
            </x14:iconSet>
          </x14:cfRule>
          <xm:sqref>CS27:CT27</xm:sqref>
        </x14:conditionalFormatting>
        <x14:conditionalFormatting xmlns:xm="http://schemas.microsoft.com/office/excel/2006/main">
          <x14:cfRule type="iconSet" priority="106" id="{80DF221C-FDA0-4AE0-874B-C60A08A39297}">
            <x14:iconSet iconSet="3Symbols2" custom="1">
              <x14:cfvo type="percent">
                <xm:f>0</xm:f>
              </x14:cfvo>
              <x14:cfvo type="num">
                <xm:f>0</xm:f>
              </x14:cfvo>
              <x14:cfvo type="num">
                <xm:f>"YES"</xm:f>
              </x14:cfvo>
              <x14:cfIcon iconSet="NoIcons" iconId="0"/>
              <x14:cfIcon iconSet="NoIcons" iconId="0"/>
              <x14:cfIcon iconSet="3Symbols2" iconId="2"/>
            </x14:iconSet>
          </x14:cfRule>
          <xm:sqref>CS28:CT28</xm:sqref>
        </x14:conditionalFormatting>
        <x14:conditionalFormatting xmlns:xm="http://schemas.microsoft.com/office/excel/2006/main">
          <x14:cfRule type="iconSet" priority="105" id="{1A994A64-AB65-4352-AC1E-00328591D8A3}">
            <x14:iconSet iconSet="3Symbols2" custom="1">
              <x14:cfvo type="percent">
                <xm:f>0</xm:f>
              </x14:cfvo>
              <x14:cfvo type="num">
                <xm:f>0</xm:f>
              </x14:cfvo>
              <x14:cfvo type="num">
                <xm:f>"YES"</xm:f>
              </x14:cfvo>
              <x14:cfIcon iconSet="NoIcons" iconId="0"/>
              <x14:cfIcon iconSet="NoIcons" iconId="0"/>
              <x14:cfIcon iconSet="3Symbols2" iconId="2"/>
            </x14:iconSet>
          </x14:cfRule>
          <xm:sqref>CV28</xm:sqref>
        </x14:conditionalFormatting>
        <x14:conditionalFormatting xmlns:xm="http://schemas.microsoft.com/office/excel/2006/main">
          <x14:cfRule type="iconSet" priority="104" id="{0A764068-22B2-4AD5-AA14-7D1A7559E00E}">
            <x14:iconSet iconSet="3Symbols2" custom="1">
              <x14:cfvo type="percent">
                <xm:f>0</xm:f>
              </x14:cfvo>
              <x14:cfvo type="num">
                <xm:f>0</xm:f>
              </x14:cfvo>
              <x14:cfvo type="num">
                <xm:f>"YES"</xm:f>
              </x14:cfvo>
              <x14:cfIcon iconSet="NoIcons" iconId="0"/>
              <x14:cfIcon iconSet="NoIcons" iconId="0"/>
              <x14:cfIcon iconSet="3Symbols2" iconId="2"/>
            </x14:iconSet>
          </x14:cfRule>
          <xm:sqref>CW28</xm:sqref>
        </x14:conditionalFormatting>
        <x14:conditionalFormatting xmlns:xm="http://schemas.microsoft.com/office/excel/2006/main">
          <x14:cfRule type="iconSet" priority="103" id="{99EF0622-0B94-4BAC-95BA-597018FA7A81}">
            <x14:iconSet iconSet="3Symbols2" custom="1">
              <x14:cfvo type="percent">
                <xm:f>0</xm:f>
              </x14:cfvo>
              <x14:cfvo type="num">
                <xm:f>0</xm:f>
              </x14:cfvo>
              <x14:cfvo type="num">
                <xm:f>"YES"</xm:f>
              </x14:cfvo>
              <x14:cfIcon iconSet="NoIcons" iconId="0"/>
              <x14:cfIcon iconSet="NoIcons" iconId="0"/>
              <x14:cfIcon iconSet="3Symbols2" iconId="2"/>
            </x14:iconSet>
          </x14:cfRule>
          <xm:sqref>CX28</xm:sqref>
        </x14:conditionalFormatting>
        <x14:conditionalFormatting xmlns:xm="http://schemas.microsoft.com/office/excel/2006/main">
          <x14:cfRule type="iconSet" priority="102" id="{9E1B4D32-34F2-47CB-ACFD-BB520816A556}">
            <x14:iconSet iconSet="3Symbols2" custom="1">
              <x14:cfvo type="percent">
                <xm:f>0</xm:f>
              </x14:cfvo>
              <x14:cfvo type="num">
                <xm:f>0</xm:f>
              </x14:cfvo>
              <x14:cfvo type="num">
                <xm:f>"YES"</xm:f>
              </x14:cfvo>
              <x14:cfIcon iconSet="NoIcons" iconId="0"/>
              <x14:cfIcon iconSet="NoIcons" iconId="0"/>
              <x14:cfIcon iconSet="3Symbols2" iconId="2"/>
            </x14:iconSet>
          </x14:cfRule>
          <xm:sqref>CX29</xm:sqref>
        </x14:conditionalFormatting>
        <x14:conditionalFormatting xmlns:xm="http://schemas.microsoft.com/office/excel/2006/main">
          <x14:cfRule type="iconSet" priority="101" id="{ECA022DA-D019-44C5-94D9-AE7B3E75C600}">
            <x14:iconSet iconSet="3Symbols2" custom="1">
              <x14:cfvo type="percent">
                <xm:f>0</xm:f>
              </x14:cfvo>
              <x14:cfvo type="num">
                <xm:f>0</xm:f>
              </x14:cfvo>
              <x14:cfvo type="num">
                <xm:f>"YES"</xm:f>
              </x14:cfvo>
              <x14:cfIcon iconSet="NoIcons" iconId="0"/>
              <x14:cfIcon iconSet="NoIcons" iconId="0"/>
              <x14:cfIcon iconSet="3Symbols2" iconId="2"/>
            </x14:iconSet>
          </x14:cfRule>
          <xm:sqref>CW29</xm:sqref>
        </x14:conditionalFormatting>
        <x14:conditionalFormatting xmlns:xm="http://schemas.microsoft.com/office/excel/2006/main">
          <x14:cfRule type="iconSet" priority="100" id="{29B62AC5-745B-4C1A-B372-704BC45EE14B}">
            <x14:iconSet iconSet="3Symbols2" custom="1">
              <x14:cfvo type="percent">
                <xm:f>0</xm:f>
              </x14:cfvo>
              <x14:cfvo type="num">
                <xm:f>0</xm:f>
              </x14:cfvo>
              <x14:cfvo type="num">
                <xm:f>"YES"</xm:f>
              </x14:cfvo>
              <x14:cfIcon iconSet="NoIcons" iconId="0"/>
              <x14:cfIcon iconSet="NoIcons" iconId="0"/>
              <x14:cfIcon iconSet="3Symbols2" iconId="2"/>
            </x14:iconSet>
          </x14:cfRule>
          <xm:sqref>CV29</xm:sqref>
        </x14:conditionalFormatting>
        <x14:conditionalFormatting xmlns:xm="http://schemas.microsoft.com/office/excel/2006/main">
          <x14:cfRule type="iconSet" priority="99" id="{40352967-33DE-433D-AF47-13820F99E86E}">
            <x14:iconSet iconSet="3Symbols2" custom="1">
              <x14:cfvo type="percent">
                <xm:f>0</xm:f>
              </x14:cfvo>
              <x14:cfvo type="num">
                <xm:f>0</xm:f>
              </x14:cfvo>
              <x14:cfvo type="num">
                <xm:f>"YES"</xm:f>
              </x14:cfvo>
              <x14:cfIcon iconSet="NoIcons" iconId="0"/>
              <x14:cfIcon iconSet="NoIcons" iconId="0"/>
              <x14:cfIcon iconSet="3Symbols2" iconId="2"/>
            </x14:iconSet>
          </x14:cfRule>
          <xm:sqref>CU29</xm:sqref>
        </x14:conditionalFormatting>
        <x14:conditionalFormatting xmlns:xm="http://schemas.microsoft.com/office/excel/2006/main">
          <x14:cfRule type="iconSet" priority="98" id="{EC122B49-841F-4A02-A108-AB4AE9F6C7BF}">
            <x14:iconSet iconSet="3Symbols2" custom="1">
              <x14:cfvo type="percent">
                <xm:f>0</xm:f>
              </x14:cfvo>
              <x14:cfvo type="num">
                <xm:f>0</xm:f>
              </x14:cfvo>
              <x14:cfvo type="num">
                <xm:f>"YES"</xm:f>
              </x14:cfvo>
              <x14:cfIcon iconSet="NoIcons" iconId="0"/>
              <x14:cfIcon iconSet="NoIcons" iconId="0"/>
              <x14:cfIcon iconSet="3Symbols2" iconId="2"/>
            </x14:iconSet>
          </x14:cfRule>
          <xm:sqref>CU30</xm:sqref>
        </x14:conditionalFormatting>
        <x14:conditionalFormatting xmlns:xm="http://schemas.microsoft.com/office/excel/2006/main">
          <x14:cfRule type="iconSet" priority="97" id="{D0533FCA-CDCE-4B90-9CAC-F9EA75A9CD50}">
            <x14:iconSet iconSet="3Symbols2" custom="1">
              <x14:cfvo type="percent">
                <xm:f>0</xm:f>
              </x14:cfvo>
              <x14:cfvo type="num">
                <xm:f>0</xm:f>
              </x14:cfvo>
              <x14:cfvo type="num">
                <xm:f>"YES"</xm:f>
              </x14:cfvo>
              <x14:cfIcon iconSet="NoIcons" iconId="0"/>
              <x14:cfIcon iconSet="NoIcons" iconId="0"/>
              <x14:cfIcon iconSet="3Symbols2" iconId="2"/>
            </x14:iconSet>
          </x14:cfRule>
          <xm:sqref>CV30</xm:sqref>
        </x14:conditionalFormatting>
        <x14:conditionalFormatting xmlns:xm="http://schemas.microsoft.com/office/excel/2006/main">
          <x14:cfRule type="iconSet" priority="96" id="{6595227F-53AA-4481-B979-E39C65BA3829}">
            <x14:iconSet iconSet="3Symbols2" custom="1">
              <x14:cfvo type="percent">
                <xm:f>0</xm:f>
              </x14:cfvo>
              <x14:cfvo type="num">
                <xm:f>0</xm:f>
              </x14:cfvo>
              <x14:cfvo type="num">
                <xm:f>"YES"</xm:f>
              </x14:cfvo>
              <x14:cfIcon iconSet="NoIcons" iconId="0"/>
              <x14:cfIcon iconSet="NoIcons" iconId="0"/>
              <x14:cfIcon iconSet="3Symbols2" iconId="2"/>
            </x14:iconSet>
          </x14:cfRule>
          <xm:sqref>CW30</xm:sqref>
        </x14:conditionalFormatting>
        <x14:conditionalFormatting xmlns:xm="http://schemas.microsoft.com/office/excel/2006/main">
          <x14:cfRule type="iconSet" priority="95" id="{292FE2CB-F048-43BD-8577-572B213226C7}">
            <x14:iconSet iconSet="3Symbols2" custom="1">
              <x14:cfvo type="percent">
                <xm:f>0</xm:f>
              </x14:cfvo>
              <x14:cfvo type="num">
                <xm:f>0</xm:f>
              </x14:cfvo>
              <x14:cfvo type="num">
                <xm:f>"YES"</xm:f>
              </x14:cfvo>
              <x14:cfIcon iconSet="NoIcons" iconId="0"/>
              <x14:cfIcon iconSet="NoIcons" iconId="0"/>
              <x14:cfIcon iconSet="3Symbols2" iconId="2"/>
            </x14:iconSet>
          </x14:cfRule>
          <xm:sqref>CX30</xm:sqref>
        </x14:conditionalFormatting>
        <x14:conditionalFormatting xmlns:xm="http://schemas.microsoft.com/office/excel/2006/main">
          <x14:cfRule type="iconSet" priority="94" id="{EEC07883-A32B-40A8-8BB1-F52AAE6664B7}">
            <x14:iconSet iconSet="3Symbols2" custom="1">
              <x14:cfvo type="percent">
                <xm:f>0</xm:f>
              </x14:cfvo>
              <x14:cfvo type="num">
                <xm:f>0</xm:f>
              </x14:cfvo>
              <x14:cfvo type="num">
                <xm:f>"YES"</xm:f>
              </x14:cfvo>
              <x14:cfIcon iconSet="NoIcons" iconId="0"/>
              <x14:cfIcon iconSet="NoIcons" iconId="0"/>
              <x14:cfIcon iconSet="3Symbols2" iconId="2"/>
            </x14:iconSet>
          </x14:cfRule>
          <xm:sqref>CX31</xm:sqref>
        </x14:conditionalFormatting>
        <x14:conditionalFormatting xmlns:xm="http://schemas.microsoft.com/office/excel/2006/main">
          <x14:cfRule type="iconSet" priority="93" id="{3EBB2F53-7453-4F0C-9D9A-48F72385A26F}">
            <x14:iconSet iconSet="3Symbols2" custom="1">
              <x14:cfvo type="percent">
                <xm:f>0</xm:f>
              </x14:cfvo>
              <x14:cfvo type="num">
                <xm:f>0</xm:f>
              </x14:cfvo>
              <x14:cfvo type="num">
                <xm:f>"YES"</xm:f>
              </x14:cfvo>
              <x14:cfIcon iconSet="NoIcons" iconId="0"/>
              <x14:cfIcon iconSet="NoIcons" iconId="0"/>
              <x14:cfIcon iconSet="3Symbols2" iconId="2"/>
            </x14:iconSet>
          </x14:cfRule>
          <xm:sqref>CV31</xm:sqref>
        </x14:conditionalFormatting>
        <x14:conditionalFormatting xmlns:xm="http://schemas.microsoft.com/office/excel/2006/main">
          <x14:cfRule type="iconSet" priority="92" id="{688DD261-25B9-4BFD-8100-874AB6ADE5E6}">
            <x14:iconSet iconSet="3Symbols2" custom="1">
              <x14:cfvo type="percent">
                <xm:f>0</xm:f>
              </x14:cfvo>
              <x14:cfvo type="num">
                <xm:f>0</xm:f>
              </x14:cfvo>
              <x14:cfvo type="num">
                <xm:f>"YES"</xm:f>
              </x14:cfvo>
              <x14:cfIcon iconSet="NoIcons" iconId="0"/>
              <x14:cfIcon iconSet="NoIcons" iconId="0"/>
              <x14:cfIcon iconSet="3Symbols2" iconId="2"/>
            </x14:iconSet>
          </x14:cfRule>
          <xm:sqref>CU31</xm:sqref>
        </x14:conditionalFormatting>
        <x14:conditionalFormatting xmlns:xm="http://schemas.microsoft.com/office/excel/2006/main">
          <x14:cfRule type="iconSet" priority="91" id="{06B24F8D-032E-4D80-9962-42C12CF6F52C}">
            <x14:iconSet iconSet="3Symbols2" custom="1">
              <x14:cfvo type="percent">
                <xm:f>0</xm:f>
              </x14:cfvo>
              <x14:cfvo type="num">
                <xm:f>0</xm:f>
              </x14:cfvo>
              <x14:cfvo type="num">
                <xm:f>"YES"</xm:f>
              </x14:cfvo>
              <x14:cfIcon iconSet="NoIcons" iconId="0"/>
              <x14:cfIcon iconSet="NoIcons" iconId="0"/>
              <x14:cfIcon iconSet="3Symbols2" iconId="2"/>
            </x14:iconSet>
          </x14:cfRule>
          <xm:sqref>CS31:CT31</xm:sqref>
        </x14:conditionalFormatting>
        <x14:conditionalFormatting xmlns:xm="http://schemas.microsoft.com/office/excel/2006/main">
          <x14:cfRule type="iconSet" priority="90" id="{99B75792-37FE-4A39-8385-C79833DAED70}">
            <x14:iconSet iconSet="3Symbols2" custom="1">
              <x14:cfvo type="percent">
                <xm:f>0</xm:f>
              </x14:cfvo>
              <x14:cfvo type="num">
                <xm:f>0</xm:f>
              </x14:cfvo>
              <x14:cfvo type="num">
                <xm:f>"YES"</xm:f>
              </x14:cfvo>
              <x14:cfIcon iconSet="NoIcons" iconId="0"/>
              <x14:cfIcon iconSet="NoIcons" iconId="0"/>
              <x14:cfIcon iconSet="3Symbols2" iconId="2"/>
            </x14:iconSet>
          </x14:cfRule>
          <xm:sqref>CS32:CT32</xm:sqref>
        </x14:conditionalFormatting>
        <x14:conditionalFormatting xmlns:xm="http://schemas.microsoft.com/office/excel/2006/main">
          <x14:cfRule type="iconSet" priority="89" id="{0AAB2E7A-3812-4978-9F19-386FCB311B37}">
            <x14:iconSet iconSet="3Symbols2" custom="1">
              <x14:cfvo type="percent">
                <xm:f>0</xm:f>
              </x14:cfvo>
              <x14:cfvo type="num">
                <xm:f>0</xm:f>
              </x14:cfvo>
              <x14:cfvo type="num">
                <xm:f>"YES"</xm:f>
              </x14:cfvo>
              <x14:cfIcon iconSet="NoIcons" iconId="0"/>
              <x14:cfIcon iconSet="NoIcons" iconId="0"/>
              <x14:cfIcon iconSet="3Symbols2" iconId="2"/>
            </x14:iconSet>
          </x14:cfRule>
          <xm:sqref>CU32</xm:sqref>
        </x14:conditionalFormatting>
        <x14:conditionalFormatting xmlns:xm="http://schemas.microsoft.com/office/excel/2006/main">
          <x14:cfRule type="iconSet" priority="88" id="{83E351C8-8FEA-4233-B0D7-60BD0B0EEA75}">
            <x14:iconSet iconSet="3Symbols2" custom="1">
              <x14:cfvo type="percent">
                <xm:f>0</xm:f>
              </x14:cfvo>
              <x14:cfvo type="num">
                <xm:f>0</xm:f>
              </x14:cfvo>
              <x14:cfvo type="num">
                <xm:f>"YES"</xm:f>
              </x14:cfvo>
              <x14:cfIcon iconSet="NoIcons" iconId="0"/>
              <x14:cfIcon iconSet="NoIcons" iconId="0"/>
              <x14:cfIcon iconSet="3Symbols2" iconId="2"/>
            </x14:iconSet>
          </x14:cfRule>
          <xm:sqref>CV32</xm:sqref>
        </x14:conditionalFormatting>
        <x14:conditionalFormatting xmlns:xm="http://schemas.microsoft.com/office/excel/2006/main">
          <x14:cfRule type="iconSet" priority="87" id="{FB8271FA-B7AA-49F7-BB1B-1A242155278E}">
            <x14:iconSet iconSet="3Symbols2" custom="1">
              <x14:cfvo type="percent">
                <xm:f>0</xm:f>
              </x14:cfvo>
              <x14:cfvo type="num">
                <xm:f>0</xm:f>
              </x14:cfvo>
              <x14:cfvo type="num">
                <xm:f>"YES"</xm:f>
              </x14:cfvo>
              <x14:cfIcon iconSet="NoIcons" iconId="0"/>
              <x14:cfIcon iconSet="NoIcons" iconId="0"/>
              <x14:cfIcon iconSet="3Symbols2" iconId="2"/>
            </x14:iconSet>
          </x14:cfRule>
          <xm:sqref>CW32</xm:sqref>
        </x14:conditionalFormatting>
        <x14:conditionalFormatting xmlns:xm="http://schemas.microsoft.com/office/excel/2006/main">
          <x14:cfRule type="iconSet" priority="86" id="{E7DAEDEC-06F0-4DE6-99EB-0D3A80969498}">
            <x14:iconSet iconSet="3Symbols2" custom="1">
              <x14:cfvo type="percent">
                <xm:f>0</xm:f>
              </x14:cfvo>
              <x14:cfvo type="num">
                <xm:f>0</xm:f>
              </x14:cfvo>
              <x14:cfvo type="num">
                <xm:f>"YES"</xm:f>
              </x14:cfvo>
              <x14:cfIcon iconSet="NoIcons" iconId="0"/>
              <x14:cfIcon iconSet="NoIcons" iconId="0"/>
              <x14:cfIcon iconSet="3Symbols2" iconId="2"/>
            </x14:iconSet>
          </x14:cfRule>
          <xm:sqref>CX33</xm:sqref>
        </x14:conditionalFormatting>
        <x14:conditionalFormatting xmlns:xm="http://schemas.microsoft.com/office/excel/2006/main">
          <x14:cfRule type="iconSet" priority="85" id="{177129E4-D279-4913-B192-40217349C48B}">
            <x14:iconSet iconSet="3Symbols2" custom="1">
              <x14:cfvo type="percent">
                <xm:f>0</xm:f>
              </x14:cfvo>
              <x14:cfvo type="num">
                <xm:f>0</xm:f>
              </x14:cfvo>
              <x14:cfvo type="num">
                <xm:f>"YES"</xm:f>
              </x14:cfvo>
              <x14:cfIcon iconSet="NoIcons" iconId="0"/>
              <x14:cfIcon iconSet="NoIcons" iconId="0"/>
              <x14:cfIcon iconSet="3Symbols2" iconId="2"/>
            </x14:iconSet>
          </x14:cfRule>
          <xm:sqref>CV33</xm:sqref>
        </x14:conditionalFormatting>
        <x14:conditionalFormatting xmlns:xm="http://schemas.microsoft.com/office/excel/2006/main">
          <x14:cfRule type="iconSet" priority="84" id="{767C6951-7938-4627-97C6-9451BBB59024}">
            <x14:iconSet iconSet="3Symbols2" custom="1">
              <x14:cfvo type="percent">
                <xm:f>0</xm:f>
              </x14:cfvo>
              <x14:cfvo type="num">
                <xm:f>0</xm:f>
              </x14:cfvo>
              <x14:cfvo type="num">
                <xm:f>"YES"</xm:f>
              </x14:cfvo>
              <x14:cfIcon iconSet="NoIcons" iconId="0"/>
              <x14:cfIcon iconSet="NoIcons" iconId="0"/>
              <x14:cfIcon iconSet="3Symbols2" iconId="2"/>
            </x14:iconSet>
          </x14:cfRule>
          <xm:sqref>CU33</xm:sqref>
        </x14:conditionalFormatting>
        <x14:conditionalFormatting xmlns:xm="http://schemas.microsoft.com/office/excel/2006/main">
          <x14:cfRule type="iconSet" priority="83" id="{8C67E621-42A5-4E0B-8CF4-15E8CE03CE1B}">
            <x14:iconSet iconSet="3Symbols2" custom="1">
              <x14:cfvo type="percent">
                <xm:f>0</xm:f>
              </x14:cfvo>
              <x14:cfvo type="num">
                <xm:f>0</xm:f>
              </x14:cfvo>
              <x14:cfvo type="num">
                <xm:f>"YES"</xm:f>
              </x14:cfvo>
              <x14:cfIcon iconSet="NoIcons" iconId="0"/>
              <x14:cfIcon iconSet="NoIcons" iconId="0"/>
              <x14:cfIcon iconSet="3Symbols2" iconId="2"/>
            </x14:iconSet>
          </x14:cfRule>
          <xm:sqref>CS34:CT34</xm:sqref>
        </x14:conditionalFormatting>
        <x14:conditionalFormatting xmlns:xm="http://schemas.microsoft.com/office/excel/2006/main">
          <x14:cfRule type="iconSet" priority="82" id="{E14D8A4F-A3EF-45FA-BD8B-E1CC77A83C29}">
            <x14:iconSet iconSet="3Symbols2" custom="1">
              <x14:cfvo type="percent">
                <xm:f>0</xm:f>
              </x14:cfvo>
              <x14:cfvo type="num">
                <xm:f>0</xm:f>
              </x14:cfvo>
              <x14:cfvo type="num">
                <xm:f>"YES"</xm:f>
              </x14:cfvo>
              <x14:cfIcon iconSet="NoIcons" iconId="0"/>
              <x14:cfIcon iconSet="NoIcons" iconId="0"/>
              <x14:cfIcon iconSet="3Symbols2" iconId="2"/>
            </x14:iconSet>
          </x14:cfRule>
          <xm:sqref>CU34</xm:sqref>
        </x14:conditionalFormatting>
        <x14:conditionalFormatting xmlns:xm="http://schemas.microsoft.com/office/excel/2006/main">
          <x14:cfRule type="iconSet" priority="81" id="{CC8838DA-D5CE-4757-913F-49261F012ED0}">
            <x14:iconSet iconSet="3Symbols2" custom="1">
              <x14:cfvo type="percent">
                <xm:f>0</xm:f>
              </x14:cfvo>
              <x14:cfvo type="num">
                <xm:f>0</xm:f>
              </x14:cfvo>
              <x14:cfvo type="num">
                <xm:f>"YES"</xm:f>
              </x14:cfvo>
              <x14:cfIcon iconSet="NoIcons" iconId="0"/>
              <x14:cfIcon iconSet="NoIcons" iconId="0"/>
              <x14:cfIcon iconSet="3Symbols2" iconId="2"/>
            </x14:iconSet>
          </x14:cfRule>
          <xm:sqref>CW34</xm:sqref>
        </x14:conditionalFormatting>
        <x14:conditionalFormatting xmlns:xm="http://schemas.microsoft.com/office/excel/2006/main">
          <x14:cfRule type="iconSet" priority="80" id="{4EC06F66-AAAA-4C7D-AED2-1F733C3D9F95}">
            <x14:iconSet iconSet="3Symbols2" custom="1">
              <x14:cfvo type="percent">
                <xm:f>0</xm:f>
              </x14:cfvo>
              <x14:cfvo type="num">
                <xm:f>0</xm:f>
              </x14:cfvo>
              <x14:cfvo type="num">
                <xm:f>"YES"</xm:f>
              </x14:cfvo>
              <x14:cfIcon iconSet="NoIcons" iconId="0"/>
              <x14:cfIcon iconSet="NoIcons" iconId="0"/>
              <x14:cfIcon iconSet="3Symbols2" iconId="2"/>
            </x14:iconSet>
          </x14:cfRule>
          <xm:sqref>CX34</xm:sqref>
        </x14:conditionalFormatting>
        <x14:conditionalFormatting xmlns:xm="http://schemas.microsoft.com/office/excel/2006/main">
          <x14:cfRule type="iconSet" priority="79" id="{081BE483-DF63-4A73-9F89-CC7284E4D25A}">
            <x14:iconSet iconSet="3Symbols2" custom="1">
              <x14:cfvo type="percent">
                <xm:f>0</xm:f>
              </x14:cfvo>
              <x14:cfvo type="num">
                <xm:f>0</xm:f>
              </x14:cfvo>
              <x14:cfvo type="num">
                <xm:f>"YES"</xm:f>
              </x14:cfvo>
              <x14:cfIcon iconSet="NoIcons" iconId="0"/>
              <x14:cfIcon iconSet="NoIcons" iconId="0"/>
              <x14:cfIcon iconSet="3Symbols2" iconId="2"/>
            </x14:iconSet>
          </x14:cfRule>
          <xm:sqref>CX35</xm:sqref>
        </x14:conditionalFormatting>
        <x14:conditionalFormatting xmlns:xm="http://schemas.microsoft.com/office/excel/2006/main">
          <x14:cfRule type="iconSet" priority="78" id="{ED5555B7-C55A-44A0-8965-6FCF0FC5CFF9}">
            <x14:iconSet iconSet="3Symbols2" custom="1">
              <x14:cfvo type="percent">
                <xm:f>0</xm:f>
              </x14:cfvo>
              <x14:cfvo type="num">
                <xm:f>0</xm:f>
              </x14:cfvo>
              <x14:cfvo type="num">
                <xm:f>"YES"</xm:f>
              </x14:cfvo>
              <x14:cfIcon iconSet="NoIcons" iconId="0"/>
              <x14:cfIcon iconSet="NoIcons" iconId="0"/>
              <x14:cfIcon iconSet="3Symbols2" iconId="2"/>
            </x14:iconSet>
          </x14:cfRule>
          <xm:sqref>CV35</xm:sqref>
        </x14:conditionalFormatting>
        <x14:conditionalFormatting xmlns:xm="http://schemas.microsoft.com/office/excel/2006/main">
          <x14:cfRule type="iconSet" priority="77" id="{D695A01F-48CC-4731-B098-8B7C89D244FD}">
            <x14:iconSet iconSet="3Symbols2" custom="1">
              <x14:cfvo type="percent">
                <xm:f>0</xm:f>
              </x14:cfvo>
              <x14:cfvo type="num">
                <xm:f>0</xm:f>
              </x14:cfvo>
              <x14:cfvo type="num">
                <xm:f>"YES"</xm:f>
              </x14:cfvo>
              <x14:cfIcon iconSet="NoIcons" iconId="0"/>
              <x14:cfIcon iconSet="NoIcons" iconId="0"/>
              <x14:cfIcon iconSet="3Symbols2" iconId="2"/>
            </x14:iconSet>
          </x14:cfRule>
          <xm:sqref>CU35</xm:sqref>
        </x14:conditionalFormatting>
        <x14:conditionalFormatting xmlns:xm="http://schemas.microsoft.com/office/excel/2006/main">
          <x14:cfRule type="iconSet" priority="76" id="{CE571D7B-5CF1-4CEB-89EA-569DD6D74E36}">
            <x14:iconSet iconSet="3Symbols2" custom="1">
              <x14:cfvo type="percent">
                <xm:f>0</xm:f>
              </x14:cfvo>
              <x14:cfvo type="num">
                <xm:f>0</xm:f>
              </x14:cfvo>
              <x14:cfvo type="num">
                <xm:f>"YES"</xm:f>
              </x14:cfvo>
              <x14:cfIcon iconSet="NoIcons" iconId="0"/>
              <x14:cfIcon iconSet="NoIcons" iconId="0"/>
              <x14:cfIcon iconSet="3Symbols2" iconId="2"/>
            </x14:iconSet>
          </x14:cfRule>
          <xm:sqref>CS35:CT35</xm:sqref>
        </x14:conditionalFormatting>
        <x14:conditionalFormatting xmlns:xm="http://schemas.microsoft.com/office/excel/2006/main">
          <x14:cfRule type="iconSet" priority="75" id="{F82CFC85-0A94-474C-B703-3131216A7510}">
            <x14:iconSet iconSet="3Symbols2" custom="1">
              <x14:cfvo type="percent">
                <xm:f>0</xm:f>
              </x14:cfvo>
              <x14:cfvo type="num">
                <xm:f>0</xm:f>
              </x14:cfvo>
              <x14:cfvo type="num">
                <xm:f>"YES"</xm:f>
              </x14:cfvo>
              <x14:cfIcon iconSet="NoIcons" iconId="0"/>
              <x14:cfIcon iconSet="NoIcons" iconId="0"/>
              <x14:cfIcon iconSet="3Symbols2" iconId="2"/>
            </x14:iconSet>
          </x14:cfRule>
          <xm:sqref>CS36:CT36</xm:sqref>
        </x14:conditionalFormatting>
        <x14:conditionalFormatting xmlns:xm="http://schemas.microsoft.com/office/excel/2006/main">
          <x14:cfRule type="iconSet" priority="74" id="{AD1E8DD8-3179-47D7-93A9-7BCD8AC404EC}">
            <x14:iconSet iconSet="3Symbols2" custom="1">
              <x14:cfvo type="percent">
                <xm:f>0</xm:f>
              </x14:cfvo>
              <x14:cfvo type="num">
                <xm:f>0</xm:f>
              </x14:cfvo>
              <x14:cfvo type="num">
                <xm:f>"YES"</xm:f>
              </x14:cfvo>
              <x14:cfIcon iconSet="NoIcons" iconId="0"/>
              <x14:cfIcon iconSet="NoIcons" iconId="0"/>
              <x14:cfIcon iconSet="3Symbols2" iconId="2"/>
            </x14:iconSet>
          </x14:cfRule>
          <xm:sqref>CV36</xm:sqref>
        </x14:conditionalFormatting>
        <x14:conditionalFormatting xmlns:xm="http://schemas.microsoft.com/office/excel/2006/main">
          <x14:cfRule type="iconSet" priority="73" id="{EEB76149-14EE-4234-9352-1FB9749FF1CD}">
            <x14:iconSet iconSet="3Symbols2" custom="1">
              <x14:cfvo type="percent">
                <xm:f>0</xm:f>
              </x14:cfvo>
              <x14:cfvo type="num">
                <xm:f>0</xm:f>
              </x14:cfvo>
              <x14:cfvo type="num">
                <xm:f>"YES"</xm:f>
              </x14:cfvo>
              <x14:cfIcon iconSet="NoIcons" iconId="0"/>
              <x14:cfIcon iconSet="NoIcons" iconId="0"/>
              <x14:cfIcon iconSet="3Symbols2" iconId="2"/>
            </x14:iconSet>
          </x14:cfRule>
          <xm:sqref>CW36</xm:sqref>
        </x14:conditionalFormatting>
        <x14:conditionalFormatting xmlns:xm="http://schemas.microsoft.com/office/excel/2006/main">
          <x14:cfRule type="iconSet" priority="72" id="{052A5016-B19A-484E-ADC8-2541C3942AB5}">
            <x14:iconSet iconSet="3Symbols2" custom="1">
              <x14:cfvo type="percent">
                <xm:f>0</xm:f>
              </x14:cfvo>
              <x14:cfvo type="num">
                <xm:f>0</xm:f>
              </x14:cfvo>
              <x14:cfvo type="num">
                <xm:f>"YES"</xm:f>
              </x14:cfvo>
              <x14:cfIcon iconSet="NoIcons" iconId="0"/>
              <x14:cfIcon iconSet="NoIcons" iconId="0"/>
              <x14:cfIcon iconSet="3Symbols2" iconId="2"/>
            </x14:iconSet>
          </x14:cfRule>
          <xm:sqref>CX36</xm:sqref>
        </x14:conditionalFormatting>
        <x14:conditionalFormatting xmlns:xm="http://schemas.microsoft.com/office/excel/2006/main">
          <x14:cfRule type="iconSet" priority="71" id="{03E6B4CD-88A3-4E32-BB2B-75A10ED18D92}">
            <x14:iconSet iconSet="3Symbols2" custom="1">
              <x14:cfvo type="percent">
                <xm:f>0</xm:f>
              </x14:cfvo>
              <x14:cfvo type="num">
                <xm:f>0</xm:f>
              </x14:cfvo>
              <x14:cfvo type="num">
                <xm:f>"YES"</xm:f>
              </x14:cfvo>
              <x14:cfIcon iconSet="NoIcons" iconId="0"/>
              <x14:cfIcon iconSet="NoIcons" iconId="0"/>
              <x14:cfIcon iconSet="3Symbols2" iconId="2"/>
            </x14:iconSet>
          </x14:cfRule>
          <xm:sqref>CX37</xm:sqref>
        </x14:conditionalFormatting>
        <x14:conditionalFormatting xmlns:xm="http://schemas.microsoft.com/office/excel/2006/main">
          <x14:cfRule type="iconSet" priority="70" id="{5730360D-CDA0-4300-94BB-BAE4317A4BEA}">
            <x14:iconSet iconSet="3Symbols2" custom="1">
              <x14:cfvo type="percent">
                <xm:f>0</xm:f>
              </x14:cfvo>
              <x14:cfvo type="num">
                <xm:f>0</xm:f>
              </x14:cfvo>
              <x14:cfvo type="num">
                <xm:f>"YES"</xm:f>
              </x14:cfvo>
              <x14:cfIcon iconSet="NoIcons" iconId="0"/>
              <x14:cfIcon iconSet="NoIcons" iconId="0"/>
              <x14:cfIcon iconSet="3Symbols2" iconId="2"/>
            </x14:iconSet>
          </x14:cfRule>
          <xm:sqref>CW37</xm:sqref>
        </x14:conditionalFormatting>
        <x14:conditionalFormatting xmlns:xm="http://schemas.microsoft.com/office/excel/2006/main">
          <x14:cfRule type="iconSet" priority="69" id="{237D96F7-A4AD-45CB-BCB8-72DB08E606E0}">
            <x14:iconSet iconSet="3Symbols2" custom="1">
              <x14:cfvo type="percent">
                <xm:f>0</xm:f>
              </x14:cfvo>
              <x14:cfvo type="num">
                <xm:f>0</xm:f>
              </x14:cfvo>
              <x14:cfvo type="num">
                <xm:f>"YES"</xm:f>
              </x14:cfvo>
              <x14:cfIcon iconSet="NoIcons" iconId="0"/>
              <x14:cfIcon iconSet="NoIcons" iconId="0"/>
              <x14:cfIcon iconSet="3Symbols2" iconId="2"/>
            </x14:iconSet>
          </x14:cfRule>
          <xm:sqref>CV37</xm:sqref>
        </x14:conditionalFormatting>
        <x14:conditionalFormatting xmlns:xm="http://schemas.microsoft.com/office/excel/2006/main">
          <x14:cfRule type="iconSet" priority="68" id="{862CAFAE-872F-45C5-B510-1230E2971667}">
            <x14:iconSet iconSet="3Symbols2" custom="1">
              <x14:cfvo type="percent">
                <xm:f>0</xm:f>
              </x14:cfvo>
              <x14:cfvo type="num">
                <xm:f>0</xm:f>
              </x14:cfvo>
              <x14:cfvo type="num">
                <xm:f>"YES"</xm:f>
              </x14:cfvo>
              <x14:cfIcon iconSet="NoIcons" iconId="0"/>
              <x14:cfIcon iconSet="NoIcons" iconId="0"/>
              <x14:cfIcon iconSet="3Symbols2" iconId="2"/>
            </x14:iconSet>
          </x14:cfRule>
          <xm:sqref>CS37:CT37</xm:sqref>
        </x14:conditionalFormatting>
        <x14:conditionalFormatting xmlns:xm="http://schemas.microsoft.com/office/excel/2006/main">
          <x14:cfRule type="iconSet" priority="67" id="{5290C8BE-56A8-44BD-B91D-9963D827418F}">
            <x14:iconSet iconSet="3Symbols2" custom="1">
              <x14:cfvo type="percent">
                <xm:f>0</xm:f>
              </x14:cfvo>
              <x14:cfvo type="num">
                <xm:f>0</xm:f>
              </x14:cfvo>
              <x14:cfvo type="num">
                <xm:f>"YES"</xm:f>
              </x14:cfvo>
              <x14:cfIcon iconSet="NoIcons" iconId="0"/>
              <x14:cfIcon iconSet="NoIcons" iconId="0"/>
              <x14:cfIcon iconSet="3Symbols2" iconId="2"/>
            </x14:iconSet>
          </x14:cfRule>
          <xm:sqref>CS38:CT38</xm:sqref>
        </x14:conditionalFormatting>
        <x14:conditionalFormatting xmlns:xm="http://schemas.microsoft.com/office/excel/2006/main">
          <x14:cfRule type="iconSet" priority="66" id="{A603720B-B0B7-45F0-A388-1A221B3CDF7F}">
            <x14:iconSet iconSet="3Symbols2" custom="1">
              <x14:cfvo type="percent">
                <xm:f>0</xm:f>
              </x14:cfvo>
              <x14:cfvo type="num">
                <xm:f>0</xm:f>
              </x14:cfvo>
              <x14:cfvo type="num">
                <xm:f>"YES"</xm:f>
              </x14:cfvo>
              <x14:cfIcon iconSet="NoIcons" iconId="0"/>
              <x14:cfIcon iconSet="NoIcons" iconId="0"/>
              <x14:cfIcon iconSet="3Symbols2" iconId="2"/>
            </x14:iconSet>
          </x14:cfRule>
          <xm:sqref>CU38</xm:sqref>
        </x14:conditionalFormatting>
        <x14:conditionalFormatting xmlns:xm="http://schemas.microsoft.com/office/excel/2006/main">
          <x14:cfRule type="iconSet" priority="65" id="{BEE8A449-ACA1-440F-94C6-2EAC6105BA78}">
            <x14:iconSet iconSet="3Symbols2" custom="1">
              <x14:cfvo type="percent">
                <xm:f>0</xm:f>
              </x14:cfvo>
              <x14:cfvo type="num">
                <xm:f>0</xm:f>
              </x14:cfvo>
              <x14:cfvo type="num">
                <xm:f>"YES"</xm:f>
              </x14:cfvo>
              <x14:cfIcon iconSet="NoIcons" iconId="0"/>
              <x14:cfIcon iconSet="NoIcons" iconId="0"/>
              <x14:cfIcon iconSet="3Symbols2" iconId="2"/>
            </x14:iconSet>
          </x14:cfRule>
          <xm:sqref>CV38</xm:sqref>
        </x14:conditionalFormatting>
        <x14:conditionalFormatting xmlns:xm="http://schemas.microsoft.com/office/excel/2006/main">
          <x14:cfRule type="iconSet" priority="64" id="{E4B37CD0-5507-46AA-80F6-FE89EE6DFD0F}">
            <x14:iconSet iconSet="3Symbols2" custom="1">
              <x14:cfvo type="percent">
                <xm:f>0</xm:f>
              </x14:cfvo>
              <x14:cfvo type="num">
                <xm:f>0</xm:f>
              </x14:cfvo>
              <x14:cfvo type="num">
                <xm:f>"YES"</xm:f>
              </x14:cfvo>
              <x14:cfIcon iconSet="NoIcons" iconId="0"/>
              <x14:cfIcon iconSet="NoIcons" iconId="0"/>
              <x14:cfIcon iconSet="3Symbols2" iconId="2"/>
            </x14:iconSet>
          </x14:cfRule>
          <xm:sqref>CX38</xm:sqref>
        </x14:conditionalFormatting>
        <x14:conditionalFormatting xmlns:xm="http://schemas.microsoft.com/office/excel/2006/main">
          <x14:cfRule type="iconSet" priority="63" id="{458E5587-D61C-4DF2-8E99-D579EAAB0D12}">
            <x14:iconSet iconSet="3Symbols2" custom="1">
              <x14:cfvo type="percent">
                <xm:f>0</xm:f>
              </x14:cfvo>
              <x14:cfvo type="num">
                <xm:f>0</xm:f>
              </x14:cfvo>
              <x14:cfvo type="num">
                <xm:f>"YES"</xm:f>
              </x14:cfvo>
              <x14:cfIcon iconSet="NoIcons" iconId="0"/>
              <x14:cfIcon iconSet="NoIcons" iconId="0"/>
              <x14:cfIcon iconSet="3Symbols2" iconId="2"/>
            </x14:iconSet>
          </x14:cfRule>
          <xm:sqref>CX39</xm:sqref>
        </x14:conditionalFormatting>
        <x14:conditionalFormatting xmlns:xm="http://schemas.microsoft.com/office/excel/2006/main">
          <x14:cfRule type="iconSet" priority="62" id="{76906FBF-75DF-480D-BA4C-F64466045B0C}">
            <x14:iconSet iconSet="3Symbols2" custom="1">
              <x14:cfvo type="percent">
                <xm:f>0</xm:f>
              </x14:cfvo>
              <x14:cfvo type="num">
                <xm:f>0</xm:f>
              </x14:cfvo>
              <x14:cfvo type="num">
                <xm:f>"YES"</xm:f>
              </x14:cfvo>
              <x14:cfIcon iconSet="NoIcons" iconId="0"/>
              <x14:cfIcon iconSet="NoIcons" iconId="0"/>
              <x14:cfIcon iconSet="3Symbols2" iconId="2"/>
            </x14:iconSet>
          </x14:cfRule>
          <xm:sqref>CW39</xm:sqref>
        </x14:conditionalFormatting>
        <x14:conditionalFormatting xmlns:xm="http://schemas.microsoft.com/office/excel/2006/main">
          <x14:cfRule type="iconSet" priority="61" id="{424C40ED-65D8-429B-A3BC-9E67CC496E41}">
            <x14:iconSet iconSet="3Symbols2" custom="1">
              <x14:cfvo type="percent">
                <xm:f>0</xm:f>
              </x14:cfvo>
              <x14:cfvo type="num">
                <xm:f>0</xm:f>
              </x14:cfvo>
              <x14:cfvo type="num">
                <xm:f>"YES"</xm:f>
              </x14:cfvo>
              <x14:cfIcon iconSet="NoIcons" iconId="0"/>
              <x14:cfIcon iconSet="NoIcons" iconId="0"/>
              <x14:cfIcon iconSet="3Symbols2" iconId="2"/>
            </x14:iconSet>
          </x14:cfRule>
          <xm:sqref>CV39</xm:sqref>
        </x14:conditionalFormatting>
        <x14:conditionalFormatting xmlns:xm="http://schemas.microsoft.com/office/excel/2006/main">
          <x14:cfRule type="iconSet" priority="60" id="{448E9231-EA44-4E69-BB00-14A2CC123177}">
            <x14:iconSet iconSet="3Symbols2" custom="1">
              <x14:cfvo type="percent">
                <xm:f>0</xm:f>
              </x14:cfvo>
              <x14:cfvo type="num">
                <xm:f>0</xm:f>
              </x14:cfvo>
              <x14:cfvo type="num">
                <xm:f>"YES"</xm:f>
              </x14:cfvo>
              <x14:cfIcon iconSet="NoIcons" iconId="0"/>
              <x14:cfIcon iconSet="NoIcons" iconId="0"/>
              <x14:cfIcon iconSet="3Symbols2" iconId="2"/>
            </x14:iconSet>
          </x14:cfRule>
          <xm:sqref>CS39:CT39</xm:sqref>
        </x14:conditionalFormatting>
        <x14:conditionalFormatting xmlns:xm="http://schemas.microsoft.com/office/excel/2006/main">
          <x14:cfRule type="iconSet" priority="59" id="{43B3348F-4051-43AA-B8A0-2721B70B0CD1}">
            <x14:iconSet iconSet="3Symbols2" custom="1">
              <x14:cfvo type="percent">
                <xm:f>0</xm:f>
              </x14:cfvo>
              <x14:cfvo type="num">
                <xm:f>0</xm:f>
              </x14:cfvo>
              <x14:cfvo type="num">
                <xm:f>"YES"</xm:f>
              </x14:cfvo>
              <x14:cfIcon iconSet="NoIcons" iconId="0"/>
              <x14:cfIcon iconSet="NoIcons" iconId="0"/>
              <x14:cfIcon iconSet="3Symbols2" iconId="2"/>
            </x14:iconSet>
          </x14:cfRule>
          <xm:sqref>CS40:CT40</xm:sqref>
        </x14:conditionalFormatting>
        <x14:conditionalFormatting xmlns:xm="http://schemas.microsoft.com/office/excel/2006/main">
          <x14:cfRule type="iconSet" priority="58" id="{43F9557A-2124-4FE0-97B8-582BF9AB51D6}">
            <x14:iconSet iconSet="3Symbols2" custom="1">
              <x14:cfvo type="percent">
                <xm:f>0</xm:f>
              </x14:cfvo>
              <x14:cfvo type="num">
                <xm:f>0</xm:f>
              </x14:cfvo>
              <x14:cfvo type="num">
                <xm:f>"YES"</xm:f>
              </x14:cfvo>
              <x14:cfIcon iconSet="NoIcons" iconId="0"/>
              <x14:cfIcon iconSet="NoIcons" iconId="0"/>
              <x14:cfIcon iconSet="3Symbols2" iconId="2"/>
            </x14:iconSet>
          </x14:cfRule>
          <xm:sqref>CV40</xm:sqref>
        </x14:conditionalFormatting>
        <x14:conditionalFormatting xmlns:xm="http://schemas.microsoft.com/office/excel/2006/main">
          <x14:cfRule type="iconSet" priority="57" id="{3339865D-25AB-4F6F-96D1-8D8675543761}">
            <x14:iconSet iconSet="3Symbols2" custom="1">
              <x14:cfvo type="percent">
                <xm:f>0</xm:f>
              </x14:cfvo>
              <x14:cfvo type="num">
                <xm:f>0</xm:f>
              </x14:cfvo>
              <x14:cfvo type="num">
                <xm:f>"YES"</xm:f>
              </x14:cfvo>
              <x14:cfIcon iconSet="NoIcons" iconId="0"/>
              <x14:cfIcon iconSet="NoIcons" iconId="0"/>
              <x14:cfIcon iconSet="3Symbols2" iconId="2"/>
            </x14:iconSet>
          </x14:cfRule>
          <xm:sqref>CW40</xm:sqref>
        </x14:conditionalFormatting>
        <x14:conditionalFormatting xmlns:xm="http://schemas.microsoft.com/office/excel/2006/main">
          <x14:cfRule type="iconSet" priority="56" id="{E5CE634B-43B6-425F-B914-B8DEAE45C6E3}">
            <x14:iconSet iconSet="3Symbols2" custom="1">
              <x14:cfvo type="percent">
                <xm:f>0</xm:f>
              </x14:cfvo>
              <x14:cfvo type="num">
                <xm:f>0</xm:f>
              </x14:cfvo>
              <x14:cfvo type="num">
                <xm:f>"YES"</xm:f>
              </x14:cfvo>
              <x14:cfIcon iconSet="NoIcons" iconId="0"/>
              <x14:cfIcon iconSet="NoIcons" iconId="0"/>
              <x14:cfIcon iconSet="3Symbols2" iconId="2"/>
            </x14:iconSet>
          </x14:cfRule>
          <xm:sqref>CX40</xm:sqref>
        </x14:conditionalFormatting>
        <x14:conditionalFormatting xmlns:xm="http://schemas.microsoft.com/office/excel/2006/main">
          <x14:cfRule type="iconSet" priority="217" id="{E00B944C-56A8-4998-BDCE-226677304758}">
            <x14:iconSet iconSet="3Symbols2" custom="1">
              <x14:cfvo type="percent">
                <xm:f>0</xm:f>
              </x14:cfvo>
              <x14:cfvo type="num">
                <xm:f>0</xm:f>
              </x14:cfvo>
              <x14:cfvo type="num">
                <xm:f>"YES"</xm:f>
              </x14:cfvo>
              <x14:cfIcon iconSet="NoIcons" iconId="0"/>
              <x14:cfIcon iconSet="NoIcons" iconId="0"/>
              <x14:cfIcon iconSet="3Symbols2" iconId="2"/>
            </x14:iconSet>
          </x14:cfRule>
          <xm:sqref>CE4:CH6 CG7:CL7 CE7 CF8:CJ8 CJ4:CN4 CJ5:CL6 CN5:CN7 CM5:CM40</xm:sqref>
        </x14:conditionalFormatting>
        <x14:conditionalFormatting xmlns:xm="http://schemas.microsoft.com/office/excel/2006/main">
          <x14:cfRule type="iconSet" priority="218" id="{4E0C68FB-FDC7-46D1-8CBC-58537D352A59}">
            <x14:iconSet iconSet="3Symbols2" custom="1">
              <x14:cfvo type="percent">
                <xm:f>0</xm:f>
              </x14:cfvo>
              <x14:cfvo type="num">
                <xm:f>0</xm:f>
              </x14:cfvo>
              <x14:cfvo type="num">
                <xm:f>"YES"</xm:f>
              </x14:cfvo>
              <x14:cfIcon iconSet="NoIcons" iconId="0"/>
              <x14:cfIcon iconSet="NoIcons" iconId="0"/>
              <x14:cfIcon iconSet="3Symbols2" iconId="2"/>
            </x14:iconSet>
          </x14:cfRule>
          <xm:sqref>CU17</xm:sqref>
        </x14:conditionalFormatting>
        <x14:conditionalFormatting xmlns:xm="http://schemas.microsoft.com/office/excel/2006/main">
          <x14:cfRule type="iconSet" priority="219" id="{DDB5A220-7BAB-4A5C-9DD9-36A94E9B8237}">
            <x14:iconSet iconSet="3Symbols2" custom="1">
              <x14:cfvo type="percent">
                <xm:f>0</xm:f>
              </x14:cfvo>
              <x14:cfvo type="num">
                <xm:f>0</xm:f>
              </x14:cfvo>
              <x14:cfvo type="num">
                <xm:f>"YES"</xm:f>
              </x14:cfvo>
              <x14:cfIcon iconSet="NoIcons" iconId="0"/>
              <x14:cfIcon iconSet="NoIcons" iconId="0"/>
              <x14:cfIcon iconSet="3Symbols2" iconId="2"/>
            </x14:iconSet>
          </x14:cfRule>
          <xm:sqref>CV17</xm:sqref>
        </x14:conditionalFormatting>
        <x14:conditionalFormatting xmlns:xm="http://schemas.microsoft.com/office/excel/2006/main">
          <x14:cfRule type="iconSet" priority="220" id="{75599B7A-0BA2-4AA8-804E-F6747D06BD18}">
            <x14:iconSet iconSet="3Symbols2" custom="1">
              <x14:cfvo type="percent">
                <xm:f>0</xm:f>
              </x14:cfvo>
              <x14:cfvo type="num">
                <xm:f>0</xm:f>
              </x14:cfvo>
              <x14:cfvo type="num">
                <xm:f>"YES"</xm:f>
              </x14:cfvo>
              <x14:cfIcon iconSet="NoIcons" iconId="0"/>
              <x14:cfIcon iconSet="NoIcons" iconId="0"/>
              <x14:cfIcon iconSet="3Symbols2" iconId="2"/>
            </x14:iconSet>
          </x14:cfRule>
          <xm:sqref>CW17</xm:sqref>
        </x14:conditionalFormatting>
        <x14:conditionalFormatting xmlns:xm="http://schemas.microsoft.com/office/excel/2006/main">
          <x14:cfRule type="iconSet" priority="221" id="{29A045C8-43B5-4E48-833E-857D85981F05}">
            <x14:iconSet iconSet="3Symbols2" custom="1">
              <x14:cfvo type="percent">
                <xm:f>0</xm:f>
              </x14:cfvo>
              <x14:cfvo type="num">
                <xm:f>0</xm:f>
              </x14:cfvo>
              <x14:cfvo type="num">
                <xm:f>"YES"</xm:f>
              </x14:cfvo>
              <x14:cfIcon iconSet="NoIcons" iconId="0"/>
              <x14:cfIcon iconSet="NoIcons" iconId="0"/>
              <x14:cfIcon iconSet="3Symbols2" iconId="2"/>
            </x14:iconSet>
          </x14:cfRule>
          <xm:sqref>CX17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Central characteristics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Isaac Carmichael</dc:creator>
  <cp:keywords/>
  <dc:description/>
  <cp:lastModifiedBy>Isaac Carmichael</cp:lastModifiedBy>
  <cp:revision/>
  <dcterms:created xsi:type="dcterms:W3CDTF">2023-01-10T04:17:42Z</dcterms:created>
  <dcterms:modified xsi:type="dcterms:W3CDTF">2023-05-22T06:15:59Z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488380-630a-4f55-a077-a19445e3f360_Enabled">
    <vt:lpwstr>true</vt:lpwstr>
  </property>
  <property fmtid="{D5CDD505-2E9C-101B-9397-08002B2CF9AE}" pid="3" name="MSIP_Label_0f488380-630a-4f55-a077-a19445e3f360_SetDate">
    <vt:lpwstr>2023-01-10T04:17:42Z</vt:lpwstr>
  </property>
  <property fmtid="{D5CDD505-2E9C-101B-9397-08002B2CF9AE}" pid="4" name="MSIP_Label_0f488380-630a-4f55-a077-a19445e3f360_Method">
    <vt:lpwstr>Standard</vt:lpwstr>
  </property>
  <property fmtid="{D5CDD505-2E9C-101B-9397-08002B2CF9AE}" pid="5" name="MSIP_Label_0f488380-630a-4f55-a077-a19445e3f360_Name">
    <vt:lpwstr>OFFICIAL - INTERNAL</vt:lpwstr>
  </property>
  <property fmtid="{D5CDD505-2E9C-101B-9397-08002B2CF9AE}" pid="6" name="MSIP_Label_0f488380-630a-4f55-a077-a19445e3f360_SiteId">
    <vt:lpwstr>b6e377cf-9db3-46cb-91a2-fad9605bb15c</vt:lpwstr>
  </property>
  <property fmtid="{D5CDD505-2E9C-101B-9397-08002B2CF9AE}" pid="7" name="MSIP_Label_0f488380-630a-4f55-a077-a19445e3f360_ActionId">
    <vt:lpwstr>24d26a29-b143-4e3b-bf9a-0a0dc0249e97</vt:lpwstr>
  </property>
  <property fmtid="{D5CDD505-2E9C-101B-9397-08002B2CF9AE}" pid="8" name="MSIP_Label_0f488380-630a-4f55-a077-a19445e3f360_ContentBits">
    <vt:lpwstr>0</vt:lpwstr>
  </property>
</Properties>
</file>